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XP\Desktop\"/>
    </mc:Choice>
  </mc:AlternateContent>
  <bookViews>
    <workbookView xWindow="0" yWindow="0" windowWidth="28800" windowHeight="1222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3" i="1" l="1"/>
  <c r="F36" i="1" l="1"/>
  <c r="I104" i="1" l="1"/>
  <c r="F73" i="1"/>
  <c r="F56" i="1"/>
  <c r="F51" i="1"/>
  <c r="F47" i="1"/>
  <c r="F19" i="1"/>
  <c r="G13" i="1"/>
  <c r="I13" i="1" s="1"/>
  <c r="I107" i="1" l="1"/>
  <c r="I108" i="1" s="1"/>
  <c r="D118" i="1"/>
  <c r="B118" i="1"/>
  <c r="H113" i="1"/>
  <c r="H118" i="1" l="1"/>
  <c r="H114" i="1"/>
  <c r="H115" i="1"/>
  <c r="C125" i="1"/>
  <c r="F125" i="1"/>
  <c r="H125" i="1"/>
  <c r="H136" i="1"/>
  <c r="D12" i="1" l="1"/>
  <c r="D73" i="1" l="1"/>
</calcChain>
</file>

<file path=xl/sharedStrings.xml><?xml version="1.0" encoding="utf-8"?>
<sst xmlns="http://schemas.openxmlformats.org/spreadsheetml/2006/main" count="209" uniqueCount="182">
  <si>
    <t>MAAŞ+SGK+MUHTASAR</t>
  </si>
  <si>
    <t>İKRAMİYE +PRİM</t>
  </si>
  <si>
    <t>FAZLA MESAİ</t>
  </si>
  <si>
    <t>5 TEMİZLİK ELAMANI</t>
  </si>
  <si>
    <t>1 GÜVENLİK</t>
  </si>
  <si>
    <t>2 HAVUZ GÖREVLİSİ</t>
  </si>
  <si>
    <t xml:space="preserve">1 BAHÇE </t>
  </si>
  <si>
    <t>YÖNETİM GİDERLERİ</t>
  </si>
  <si>
    <t>İŞ GÜVENLİĞİ</t>
  </si>
  <si>
    <t>POSTA+KARGO BEDELİ</t>
  </si>
  <si>
    <t>DATAKART YAZILIM BEDELİ</t>
  </si>
  <si>
    <t>APSİYON</t>
  </si>
  <si>
    <t>TELEFON+İNTERNET</t>
  </si>
  <si>
    <t>BANKA+EFT+KOMİSYON BEDELİ</t>
  </si>
  <si>
    <t>PERSONEL KIYAFETİ</t>
  </si>
  <si>
    <t xml:space="preserve">KIDEM TAZMİNATI FONU </t>
  </si>
  <si>
    <t>ELEKTRİK FATURASI</t>
  </si>
  <si>
    <t>YEDEK PARÇA</t>
  </si>
  <si>
    <t>ASANSÖR MUAYENE</t>
  </si>
  <si>
    <t>YILLIK REVİZYON BEDELİ</t>
  </si>
  <si>
    <t>ASANSÖR BAKIM 6*24/6*48</t>
  </si>
  <si>
    <t>ASANSÖR TOTAL</t>
  </si>
  <si>
    <t xml:space="preserve">TEMİZLİK </t>
  </si>
  <si>
    <t>HİZMET ALIMI</t>
  </si>
  <si>
    <t>HAVUZ</t>
  </si>
  <si>
    <t>KİMYASAL</t>
  </si>
  <si>
    <t>HAVUZ SU FATURASI</t>
  </si>
  <si>
    <t>JENARATÖR BAKIM</t>
  </si>
  <si>
    <t>JENARATÖR YAKIT</t>
  </si>
  <si>
    <t>BAHÇE İLAÇ+SİNEK İLAÇ</t>
  </si>
  <si>
    <t>ÇİM MOTORLARI YAKIT BEDELİ</t>
  </si>
  <si>
    <t>BAHÇE BAKIM+İNŞAAT GİDERİ</t>
  </si>
  <si>
    <t>MUHASEBE</t>
  </si>
  <si>
    <t>AVUKAT HİZ+MAHKEME HARÇ+NOTER</t>
  </si>
  <si>
    <t>MALİKLERE ÖDENMESİ GEREKEN İADELER</t>
  </si>
  <si>
    <t>ÇİPLİ KART+HGS SATIŞ</t>
  </si>
  <si>
    <t>TAHMİNİ GEÇİKME TAZM.</t>
  </si>
  <si>
    <t>TAHMİNİ FAİZ GELİRİ</t>
  </si>
  <si>
    <t>GELİRLER</t>
  </si>
  <si>
    <t>OFİS GİDERİ VE KIRTASİYE</t>
  </si>
  <si>
    <t>YOLLUK+NAKLİYE</t>
  </si>
  <si>
    <t>ELEKTRİK AYDINLATMA+MALZEME</t>
  </si>
  <si>
    <t>ÖZEL GÜVENLİK SİGORTA BEDELİ</t>
  </si>
  <si>
    <t>MESKİ SU FATURA</t>
  </si>
  <si>
    <t>MÜDÜR</t>
  </si>
  <si>
    <t>FLAMİNGO 7 TATİL SİTESİ 2022 YILI  İŞLETME PROJESİ</t>
  </si>
  <si>
    <t>İCRA GELİRİ</t>
  </si>
  <si>
    <t>SAYAÇ,ELEKTRİK KARTI</t>
  </si>
  <si>
    <t xml:space="preserve">BAHÇE TOPLAM </t>
  </si>
  <si>
    <t>GENEL TOPLAM</t>
  </si>
  <si>
    <t>TOPLAM GİDER</t>
  </si>
  <si>
    <t>ELEKRİK SATIŞ(12 AYLIK ÖNGÖRÜLEN)</t>
  </si>
  <si>
    <t>İLK 7 AYDA GERÇEKLEŞEN ELEKTRİK ÖDEMESİ</t>
  </si>
  <si>
    <t xml:space="preserve">JENARATÖR TOPLAM </t>
  </si>
  <si>
    <t xml:space="preserve">     17.08.2022 TARİHİNE KADAR GERÇEKLEŞEN </t>
  </si>
  <si>
    <t xml:space="preserve">     15.08.2022 TARİHİNE KADAR ALINAN YAKIT</t>
  </si>
  <si>
    <t>TOPLAM</t>
  </si>
  <si>
    <t xml:space="preserve">TOPLAM GİDER:           </t>
  </si>
  <si>
    <t xml:space="preserve">TOPLAM GELİR:                 </t>
  </si>
  <si>
    <t>TRAFO APLİKASYON ÇİZİM BEDELİ</t>
  </si>
  <si>
    <t>BİNA BOYA GİDERİ(TRAFO VE JENARATÖR DAİRESİ V.B)</t>
  </si>
  <si>
    <t>BİNA GİRİŞ KAPISI GİDERLERİ</t>
  </si>
  <si>
    <t>BİNA ORTAK GİDERİ</t>
  </si>
  <si>
    <t>BİREYSEL ABONELİK İÇİN PROJE AVANSI</t>
  </si>
  <si>
    <t>CORVASS MESAJ PAKETİ</t>
  </si>
  <si>
    <t>HAVUZ BESLEME KUYU CEZASI</t>
  </si>
  <si>
    <t>2022 YILI TAHMİNİ GELİRLERİ</t>
  </si>
  <si>
    <t>UYDU ONARIM+YEDEK PARÇA</t>
  </si>
  <si>
    <t xml:space="preserve"> SU+HİDROFOR+MOTOR+ONARIM</t>
  </si>
  <si>
    <t>5.043*3*2</t>
  </si>
  <si>
    <t>5.043*5*1</t>
  </si>
  <si>
    <t>5.043*4*5</t>
  </si>
  <si>
    <t>5.043*4*1*%18</t>
  </si>
  <si>
    <t xml:space="preserve"> DAİMİ ÇALIŞAN 10 KİŞİ GEÇİCİ ÇALIŞAN 9 KİŞİ</t>
  </si>
  <si>
    <t>2022 YILI TAHMİNİ GİDERLERİ</t>
  </si>
  <si>
    <t>TEKLİF AŞAMASINDA</t>
  </si>
  <si>
    <t xml:space="preserve">17.08.2022 TARİHİNE KADAR GERÇEKLEŞEN GİDERLER </t>
  </si>
  <si>
    <t>TOPLAM GELİRLER</t>
  </si>
  <si>
    <t>SAİR GİDERLER TOPLAMI</t>
  </si>
  <si>
    <t>17.08.2022 TARİHİNE KADAR OLAN GİDERLER</t>
  </si>
  <si>
    <t>17.08.2022 TARİHİNE KADAR OLAN GELİRLER</t>
  </si>
  <si>
    <t xml:space="preserve">     32.400 ÜCRETİ ÖDENMEDİ</t>
  </si>
  <si>
    <t>YEDEK PARÇA+MOTOR BAKIM+ONARIM</t>
  </si>
  <si>
    <t>KALAN BORÇ            76.537,44</t>
  </si>
  <si>
    <t>DEMİRBAŞ</t>
  </si>
  <si>
    <t>KAMERA BAKIM ONARIM BED.</t>
  </si>
  <si>
    <t>REPO VERGİ KESİNTİ</t>
  </si>
  <si>
    <t>SAİR GİDERLER</t>
  </si>
  <si>
    <t>TOPLANTI İKRAMLIK</t>
  </si>
  <si>
    <t>VADELİ HESAP KESİNTİSİ</t>
  </si>
  <si>
    <t>KAY KAY+ŞEMSİYE +ALTLIK+MALZEME BEDELLERİ</t>
  </si>
  <si>
    <t>BOY TURNİKESİ</t>
  </si>
  <si>
    <t>AYLAR</t>
  </si>
  <si>
    <t>AĞISTOS</t>
  </si>
  <si>
    <t>EYLÜL</t>
  </si>
  <si>
    <t>EKİM</t>
  </si>
  <si>
    <t>KASIM</t>
  </si>
  <si>
    <t>ARALIK</t>
  </si>
  <si>
    <t>KW</t>
  </si>
  <si>
    <t xml:space="preserve">17.08.2022  TARİHİ İTİBARİ İLE APSİYON KASA </t>
  </si>
  <si>
    <t>AKBANK</t>
  </si>
  <si>
    <t>AKBANK VADELİ HESAP</t>
  </si>
  <si>
    <t>KIDEM TAZ.FON HESABI</t>
  </si>
  <si>
    <t>POS (KREDİ KARTI)</t>
  </si>
  <si>
    <t xml:space="preserve">NAKİT KASA </t>
  </si>
  <si>
    <t>TEB BANKASI</t>
  </si>
  <si>
    <t>FAZLA YERSİZ TAHSİLAT</t>
  </si>
  <si>
    <t>SAİR GELİR</t>
  </si>
  <si>
    <t>K.K KOMİSYON GELİRİ</t>
  </si>
  <si>
    <t>REPO FAİZ GELİRİ</t>
  </si>
  <si>
    <t xml:space="preserve">         1,695,403/669=2.534,23 TL </t>
  </si>
  <si>
    <t xml:space="preserve"> 17.08.2022 TARİHİNE KADAR GERÇEKLEŞEN GELİRLER</t>
  </si>
  <si>
    <t>AİDAT TAHSİLATI</t>
  </si>
  <si>
    <t>AİDAT İADESİ</t>
  </si>
  <si>
    <t>17.08.2022 TARİHİ İTİBAR İLE ÖDEMEYEN 2022 YILI AİDATI</t>
  </si>
  <si>
    <t xml:space="preserve">17.08.2022 TARİHİ İTİBAR İLE ÖDENEN 2023 YILI AİDAT </t>
  </si>
  <si>
    <t>GEÇİCİ ÇALIŞANLAR</t>
  </si>
  <si>
    <t>2022 YILI MAAŞ+SGK+VERGİ DAHİL DAİMİ VE GECİÇİ ÇALIŞAN ÖDEMELERİ</t>
  </si>
  <si>
    <t>KALAN</t>
  </si>
  <si>
    <t xml:space="preserve">AKBANK REPO </t>
  </si>
  <si>
    <t>2022 YILI 8.9.10.11.12 AYLARA AİT MAAŞ+MESAİ+ SGK+MUHTASAR</t>
  </si>
  <si>
    <t>İNSPECCO(48 ASANSÖR YILLIK MUAYENE ÜCRETİ)</t>
  </si>
  <si>
    <t xml:space="preserve">ASANSÖRLERİN 7.8.9.10.11.12 AYLARA AİT YEDEK PARÇA ÜCRETİ  </t>
  </si>
  <si>
    <t xml:space="preserve">ASANSÖRLERİN 7.8.9.10.11.12 AYLARA AİT BAKIM PARASI </t>
  </si>
  <si>
    <t>İÇME VE HAVUZ SU FATURASI</t>
  </si>
  <si>
    <t>JENARATÖR YAKIT ÖDEMESİ</t>
  </si>
  <si>
    <t>SU TESİSAT MALZEME BEDELİ</t>
  </si>
  <si>
    <t>ELEKTRİK MALZEME BEDELİ</t>
  </si>
  <si>
    <t>HABERLEŞME+İNTERNET GİDERİ</t>
  </si>
  <si>
    <t>OFİS GİDERLERİ</t>
  </si>
  <si>
    <t>KIRTASİYE GİDERLERİ</t>
  </si>
  <si>
    <t>POSTA+KARGO GİDERLERİ</t>
  </si>
  <si>
    <t>MUHASEBE GİDERİ</t>
  </si>
  <si>
    <t>APSİYON YAZILIM GİDERİ</t>
  </si>
  <si>
    <t>ESA FATURA(HAVUZ KİMYASALI)</t>
  </si>
  <si>
    <t>TAHMİNİ  GİDERLER TOPLAMI</t>
  </si>
  <si>
    <t>2022 YILI 8.9.10.11.12 AYLARA AİT TAHMİNİ GİDERLER</t>
  </si>
  <si>
    <t>ULAŞIM GİDERİ</t>
  </si>
  <si>
    <t xml:space="preserve">     GERÇEKLEŞEN ELK.SATIŞI</t>
  </si>
  <si>
    <t>ASANSÖR YILLIK REVİZYON ÜCRETİ (TEKLİF ALINMADIĞI İÇİN ÖDEME TUTARI BELLİ DEĞİL)</t>
  </si>
  <si>
    <t>ELEKTROMED SAYAÇ TAMİR BEDELİ (ÜCRET VERİLMEDİ )</t>
  </si>
  <si>
    <t>5 AYLIK TAHMİNİ ELEKTRİK FATURASI(FATURA ÖDEME VE SATIŞ SONRASI KALAN)</t>
  </si>
  <si>
    <t xml:space="preserve"> FATURASI ÖDENMEDİ</t>
  </si>
  <si>
    <t xml:space="preserve">AĞUSTOS ELK.FATURASI </t>
  </si>
  <si>
    <t xml:space="preserve">EYLÜL ELK.FATURASI </t>
  </si>
  <si>
    <t>EKİM ELK. FATURASI</t>
  </si>
  <si>
    <t>KASIM ELK. FATURASI</t>
  </si>
  <si>
    <t xml:space="preserve">ARALIK ELK.FATURASI </t>
  </si>
  <si>
    <t>SATILAN ELK.</t>
  </si>
  <si>
    <t>5.043*12*9</t>
  </si>
  <si>
    <t>6.950*12*1</t>
  </si>
  <si>
    <t xml:space="preserve">              TOPLAM AYLIK ÖDEME</t>
  </si>
  <si>
    <t xml:space="preserve">      ????????????</t>
  </si>
  <si>
    <t>HGS ARAÇ TANITIM KARTI</t>
  </si>
  <si>
    <t xml:space="preserve">D.ÇALIŞANLAR </t>
  </si>
  <si>
    <t>TOPRAK+SUNİ GÜBRE+DOĞAL GÜBRE</t>
  </si>
  <si>
    <t>ALET+BAHÇE MALZEME, EKİPMAN ALIMI</t>
  </si>
  <si>
    <t>ECİMRİSİL</t>
  </si>
  <si>
    <t>TEMZİLİK BEDELİ</t>
  </si>
  <si>
    <t>OCAK</t>
  </si>
  <si>
    <t>ŞUBAT</t>
  </si>
  <si>
    <t>MART</t>
  </si>
  <si>
    <t>NİSAN</t>
  </si>
  <si>
    <t>MAYIS</t>
  </si>
  <si>
    <t>HAZİRAN</t>
  </si>
  <si>
    <t>TEMMUZ</t>
  </si>
  <si>
    <t xml:space="preserve">       FAZLA MESAİ</t>
  </si>
  <si>
    <t xml:space="preserve">            FAZLA MESAİ</t>
  </si>
  <si>
    <t>SON 5 AY İÇİN 2021 YILI ELEKTRİK TÜKETİM VERİLERİ BAZ ALINMIŞTIR.</t>
  </si>
  <si>
    <t xml:space="preserve">  SGK+MUTHASAR</t>
  </si>
  <si>
    <t xml:space="preserve">        NET MAAŞ</t>
  </si>
  <si>
    <t>İKRAMİYE+MESAİ</t>
  </si>
  <si>
    <t>MALZEME(POŞET,YERSİL,DOMESTOS,KİREÇ ÇÖZÜCÜ,SÜPÜRGE,KÜREK, V.S V.S</t>
  </si>
  <si>
    <t>7.900,00  TOPRAK BEDELİ</t>
  </si>
  <si>
    <t>KALAN BAKİYE ÖDEMESİ(08.11.2021 TARİHİNDE  5.000 PEŞİNAT ÖDEMESİ)</t>
  </si>
  <si>
    <t>12.450,00 AVUKAT,3.116 NOTER,2.290,00 MAHKEME GİDERLERİ</t>
  </si>
  <si>
    <t>TEMİZLİK MALZEME BEDELİ</t>
  </si>
  <si>
    <t xml:space="preserve">       ????????????</t>
  </si>
  <si>
    <t>28.405,00 İNŞAAT GİDERLERİ</t>
  </si>
  <si>
    <t>5.500 ÇİM BİÇME MOTOR BAKIMI+11.000,48 TIRPAN VE ELLE ÇİM BİÇME MAK.+2.706,24 UYSALLAR HIRDAVAT+900,00 PAT PAT TAM+3.540 ÇİM SINIRLAYICI+V.S V.S</t>
  </si>
  <si>
    <t xml:space="preserve">          KALAN BAKİYE ÖDEMESİ</t>
  </si>
  <si>
    <t>5.278,73 LİRASI UZAK ERİŞİM DESTEK PAKETİ+13.561,43 LİRASI VİP KART SİSTEMLERİ+4.503,83 BÜRO KIRTASİYE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</si>
</sst>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i/>
      <sz val="12"/>
      <color theme="1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b/>
      <sz val="10.5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" fontId="16" fillId="0" borderId="0">
      <alignment horizontal="right" indent="1"/>
    </xf>
  </cellStyleXfs>
  <cellXfs count="25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1" fillId="0" borderId="10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2" xfId="0" applyFont="1" applyBorder="1"/>
    <xf numFmtId="14" fontId="6" fillId="0" borderId="0" xfId="0" applyNumberFormat="1" applyFont="1"/>
    <xf numFmtId="0" fontId="7" fillId="0" borderId="0" xfId="0" applyFont="1"/>
    <xf numFmtId="0" fontId="0" fillId="0" borderId="10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9" xfId="0" applyFont="1" applyBorder="1"/>
    <xf numFmtId="4" fontId="0" fillId="0" borderId="0" xfId="0" applyNumberFormat="1"/>
    <xf numFmtId="3" fontId="0" fillId="0" borderId="0" xfId="0" applyNumberFormat="1"/>
    <xf numFmtId="3" fontId="0" fillId="0" borderId="8" xfId="0" applyNumberFormat="1" applyBorder="1"/>
    <xf numFmtId="3" fontId="1" fillId="0" borderId="3" xfId="0" applyNumberFormat="1" applyFont="1" applyBorder="1"/>
    <xf numFmtId="3" fontId="0" fillId="0" borderId="0" xfId="0" applyNumberFormat="1" applyBorder="1"/>
    <xf numFmtId="0" fontId="5" fillId="0" borderId="0" xfId="0" applyFont="1" applyBorder="1"/>
    <xf numFmtId="3" fontId="1" fillId="0" borderId="3" xfId="0" applyNumberFormat="1" applyFont="1" applyFill="1" applyBorder="1"/>
    <xf numFmtId="3" fontId="0" fillId="0" borderId="5" xfId="0" applyNumberFormat="1" applyBorder="1"/>
    <xf numFmtId="0" fontId="1" fillId="0" borderId="9" xfId="0" applyFont="1" applyBorder="1"/>
    <xf numFmtId="4" fontId="1" fillId="0" borderId="3" xfId="0" applyNumberFormat="1" applyFont="1" applyBorder="1"/>
    <xf numFmtId="0" fontId="5" fillId="0" borderId="3" xfId="0" applyFont="1" applyBorder="1"/>
    <xf numFmtId="0" fontId="1" fillId="0" borderId="3" xfId="0" applyFont="1" applyBorder="1"/>
    <xf numFmtId="4" fontId="6" fillId="0" borderId="12" xfId="0" applyNumberFormat="1" applyFont="1" applyBorder="1"/>
    <xf numFmtId="0" fontId="3" fillId="0" borderId="6" xfId="0" applyFont="1" applyBorder="1"/>
    <xf numFmtId="0" fontId="3" fillId="0" borderId="8" xfId="0" applyFont="1" applyBorder="1"/>
    <xf numFmtId="0" fontId="6" fillId="0" borderId="0" xfId="0" applyFont="1" applyBorder="1"/>
    <xf numFmtId="0" fontId="11" fillId="0" borderId="0" xfId="0" applyFont="1" applyBorder="1"/>
    <xf numFmtId="0" fontId="11" fillId="0" borderId="0" xfId="0" applyFont="1" applyBorder="1" applyAlignment="1"/>
    <xf numFmtId="4" fontId="6" fillId="0" borderId="0" xfId="0" applyNumberFormat="1" applyFont="1" applyBorder="1"/>
    <xf numFmtId="4" fontId="4" fillId="0" borderId="8" xfId="0" applyNumberFormat="1" applyFont="1" applyBorder="1"/>
    <xf numFmtId="3" fontId="0" fillId="0" borderId="6" xfId="0" applyNumberFormat="1" applyBorder="1"/>
    <xf numFmtId="0" fontId="11" fillId="0" borderId="5" xfId="0" applyFont="1" applyBorder="1"/>
    <xf numFmtId="4" fontId="4" fillId="0" borderId="11" xfId="0" applyNumberFormat="1" applyFont="1" applyBorder="1"/>
    <xf numFmtId="3" fontId="5" fillId="0" borderId="3" xfId="0" applyNumberFormat="1" applyFont="1" applyBorder="1"/>
    <xf numFmtId="0" fontId="11" fillId="0" borderId="4" xfId="0" applyFont="1" applyBorder="1"/>
    <xf numFmtId="0" fontId="11" fillId="0" borderId="7" xfId="0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7" xfId="0" applyFont="1" applyBorder="1"/>
    <xf numFmtId="0" fontId="0" fillId="0" borderId="0" xfId="0" applyFont="1" applyBorder="1"/>
    <xf numFmtId="0" fontId="3" fillId="0" borderId="11" xfId="0" applyFont="1" applyBorder="1"/>
    <xf numFmtId="0" fontId="0" fillId="0" borderId="0" xfId="0" applyFont="1"/>
    <xf numFmtId="0" fontId="0" fillId="0" borderId="7" xfId="0" applyFont="1" applyFill="1" applyBorder="1"/>
    <xf numFmtId="0" fontId="0" fillId="0" borderId="9" xfId="0" applyFont="1" applyFill="1" applyBorder="1"/>
    <xf numFmtId="4" fontId="0" fillId="0" borderId="3" xfId="0" applyNumberFormat="1" applyFont="1" applyBorder="1"/>
    <xf numFmtId="0" fontId="3" fillId="0" borderId="3" xfId="0" applyFont="1" applyBorder="1"/>
    <xf numFmtId="4" fontId="6" fillId="0" borderId="3" xfId="0" applyNumberFormat="1" applyFont="1" applyBorder="1"/>
    <xf numFmtId="0" fontId="10" fillId="0" borderId="14" xfId="0" applyFont="1" applyBorder="1"/>
    <xf numFmtId="4" fontId="4" fillId="0" borderId="6" xfId="0" applyNumberFormat="1" applyFont="1" applyBorder="1"/>
    <xf numFmtId="0" fontId="4" fillId="0" borderId="8" xfId="0" applyFont="1" applyBorder="1"/>
    <xf numFmtId="3" fontId="12" fillId="0" borderId="6" xfId="0" applyNumberFormat="1" applyFont="1" applyBorder="1"/>
    <xf numFmtId="3" fontId="12" fillId="0" borderId="8" xfId="0" applyNumberFormat="1" applyFont="1" applyBorder="1"/>
    <xf numFmtId="3" fontId="12" fillId="0" borderId="11" xfId="0" applyNumberFormat="1" applyFont="1" applyBorder="1"/>
    <xf numFmtId="3" fontId="6" fillId="0" borderId="3" xfId="0" applyNumberFormat="1" applyFont="1" applyBorder="1"/>
    <xf numFmtId="3" fontId="4" fillId="0" borderId="6" xfId="0" applyNumberFormat="1" applyFont="1" applyBorder="1"/>
    <xf numFmtId="3" fontId="4" fillId="0" borderId="3" xfId="0" applyNumberFormat="1" applyFont="1" applyBorder="1"/>
    <xf numFmtId="3" fontId="6" fillId="0" borderId="11" xfId="0" applyNumberFormat="1" applyFont="1" applyBorder="1"/>
    <xf numFmtId="0" fontId="4" fillId="0" borderId="6" xfId="0" applyFont="1" applyBorder="1"/>
    <xf numFmtId="0" fontId="4" fillId="0" borderId="8" xfId="0" applyFont="1" applyFill="1" applyBorder="1"/>
    <xf numFmtId="0" fontId="4" fillId="0" borderId="11" xfId="0" applyFont="1" applyFill="1" applyBorder="1"/>
    <xf numFmtId="3" fontId="4" fillId="0" borderId="8" xfId="0" applyNumberFormat="1" applyFont="1" applyBorder="1"/>
    <xf numFmtId="0" fontId="6" fillId="0" borderId="12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Fill="1" applyBorder="1"/>
    <xf numFmtId="0" fontId="4" fillId="0" borderId="7" xfId="0" applyFont="1" applyBorder="1"/>
    <xf numFmtId="0" fontId="4" fillId="0" borderId="10" xfId="0" applyFont="1" applyBorder="1"/>
    <xf numFmtId="0" fontId="4" fillId="0" borderId="9" xfId="0" applyFont="1" applyBorder="1"/>
    <xf numFmtId="0" fontId="1" fillId="0" borderId="1" xfId="0" applyFont="1" applyFill="1" applyBorder="1"/>
    <xf numFmtId="4" fontId="4" fillId="0" borderId="1" xfId="0" applyNumberFormat="1" applyFont="1" applyFill="1" applyBorder="1"/>
    <xf numFmtId="0" fontId="0" fillId="0" borderId="5" xfId="0" applyFont="1" applyBorder="1" applyAlignment="1"/>
    <xf numFmtId="0" fontId="0" fillId="0" borderId="0" xfId="0" applyFont="1" applyBorder="1" applyAlignment="1"/>
    <xf numFmtId="0" fontId="0" fillId="0" borderId="8" xfId="0" applyFont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/>
    <xf numFmtId="0" fontId="4" fillId="0" borderId="8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0" fillId="0" borderId="4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9" xfId="0" applyFont="1" applyBorder="1" applyAlignment="1"/>
    <xf numFmtId="4" fontId="0" fillId="0" borderId="8" xfId="0" applyNumberFormat="1" applyBorder="1"/>
    <xf numFmtId="0" fontId="14" fillId="0" borderId="1" xfId="0" applyFont="1" applyFill="1" applyBorder="1"/>
    <xf numFmtId="0" fontId="14" fillId="0" borderId="2" xfId="0" applyFont="1" applyBorder="1"/>
    <xf numFmtId="4" fontId="0" fillId="0" borderId="8" xfId="0" applyNumberFormat="1" applyFill="1" applyBorder="1"/>
    <xf numFmtId="0" fontId="15" fillId="0" borderId="0" xfId="0" applyFont="1" applyBorder="1"/>
    <xf numFmtId="0" fontId="10" fillId="0" borderId="0" xfId="0" applyFont="1" applyBorder="1"/>
    <xf numFmtId="4" fontId="0" fillId="0" borderId="13" xfId="0" applyNumberFormat="1" applyFont="1" applyBorder="1"/>
    <xf numFmtId="4" fontId="0" fillId="0" borderId="15" xfId="0" applyNumberFormat="1" applyFont="1" applyBorder="1"/>
    <xf numFmtId="0" fontId="0" fillId="0" borderId="15" xfId="0" applyFont="1" applyBorder="1"/>
    <xf numFmtId="4" fontId="1" fillId="0" borderId="13" xfId="0" applyNumberFormat="1" applyFont="1" applyBorder="1"/>
    <xf numFmtId="4" fontId="1" fillId="0" borderId="15" xfId="0" applyNumberFormat="1" applyFont="1" applyBorder="1"/>
    <xf numFmtId="4" fontId="1" fillId="0" borderId="14" xfId="0" applyNumberFormat="1" applyFont="1" applyBorder="1"/>
    <xf numFmtId="0" fontId="0" fillId="0" borderId="12" xfId="0" applyFont="1" applyBorder="1"/>
    <xf numFmtId="4" fontId="0" fillId="0" borderId="12" xfId="0" applyNumberFormat="1" applyFont="1" applyBorder="1"/>
    <xf numFmtId="4" fontId="0" fillId="0" borderId="0" xfId="0" applyNumberFormat="1" applyFont="1" applyBorder="1"/>
    <xf numFmtId="0" fontId="10" fillId="0" borderId="10" xfId="0" applyFont="1" applyBorder="1"/>
    <xf numFmtId="0" fontId="1" fillId="0" borderId="11" xfId="0" applyFont="1" applyBorder="1"/>
    <xf numFmtId="14" fontId="1" fillId="0" borderId="0" xfId="0" applyNumberFormat="1" applyFont="1"/>
    <xf numFmtId="0" fontId="8" fillId="0" borderId="0" xfId="0" applyFont="1" applyBorder="1"/>
    <xf numFmtId="0" fontId="5" fillId="0" borderId="0" xfId="0" applyFont="1" applyBorder="1" applyAlignment="1"/>
    <xf numFmtId="0" fontId="4" fillId="0" borderId="6" xfId="0" applyFont="1" applyBorder="1" applyAlignment="1"/>
    <xf numFmtId="4" fontId="4" fillId="0" borderId="9" xfId="0" applyNumberFormat="1" applyFont="1" applyFill="1" applyBorder="1"/>
    <xf numFmtId="0" fontId="4" fillId="0" borderId="1" xfId="0" applyFont="1" applyBorder="1"/>
    <xf numFmtId="4" fontId="4" fillId="0" borderId="0" xfId="0" applyNumberFormat="1" applyFont="1" applyBorder="1"/>
    <xf numFmtId="0" fontId="6" fillId="0" borderId="2" xfId="0" applyFont="1" applyBorder="1" applyAlignment="1">
      <alignment horizontal="right"/>
    </xf>
    <xf numFmtId="4" fontId="4" fillId="0" borderId="3" xfId="0" applyNumberFormat="1" applyFont="1" applyBorder="1"/>
    <xf numFmtId="0" fontId="2" fillId="0" borderId="1" xfId="0" applyFont="1" applyFill="1" applyBorder="1"/>
    <xf numFmtId="0" fontId="2" fillId="0" borderId="7" xfId="0" applyFont="1" applyFill="1" applyBorder="1"/>
    <xf numFmtId="0" fontId="2" fillId="0" borderId="0" xfId="0" applyFont="1" applyBorder="1"/>
    <xf numFmtId="0" fontId="2" fillId="0" borderId="9" xfId="0" applyFont="1" applyFill="1" applyBorder="1"/>
    <xf numFmtId="0" fontId="2" fillId="0" borderId="10" xfId="0" applyFont="1" applyBorder="1"/>
    <xf numFmtId="4" fontId="2" fillId="0" borderId="12" xfId="0" applyNumberFormat="1" applyFont="1" applyBorder="1"/>
    <xf numFmtId="4" fontId="2" fillId="0" borderId="15" xfId="0" applyNumberFormat="1" applyFont="1" applyBorder="1"/>
    <xf numFmtId="4" fontId="2" fillId="0" borderId="12" xfId="0" applyNumberFormat="1" applyFont="1" applyFill="1" applyBorder="1"/>
    <xf numFmtId="4" fontId="2" fillId="0" borderId="14" xfId="0" applyNumberFormat="1" applyFont="1" applyBorder="1"/>
    <xf numFmtId="0" fontId="4" fillId="0" borderId="12" xfId="0" applyFont="1" applyBorder="1"/>
    <xf numFmtId="4" fontId="6" fillId="0" borderId="1" xfId="0" applyNumberFormat="1" applyFont="1" applyBorder="1"/>
    <xf numFmtId="4" fontId="0" fillId="0" borderId="12" xfId="0" applyNumberFormat="1" applyBorder="1"/>
    <xf numFmtId="4" fontId="4" fillId="0" borderId="12" xfId="0" applyNumberFormat="1" applyFont="1" applyBorder="1"/>
    <xf numFmtId="4" fontId="4" fillId="0" borderId="0" xfId="0" applyNumberFormat="1" applyFont="1"/>
    <xf numFmtId="4" fontId="0" fillId="0" borderId="2" xfId="0" applyNumberFormat="1" applyBorder="1"/>
    <xf numFmtId="4" fontId="4" fillId="0" borderId="8" xfId="0" applyNumberFormat="1" applyFont="1" applyFill="1" applyBorder="1"/>
    <xf numFmtId="3" fontId="5" fillId="0" borderId="2" xfId="0" applyNumberFormat="1" applyFont="1" applyBorder="1"/>
    <xf numFmtId="4" fontId="5" fillId="0" borderId="12" xfId="0" applyNumberFormat="1" applyFont="1" applyBorder="1"/>
    <xf numFmtId="0" fontId="4" fillId="0" borderId="1" xfId="0" applyFont="1" applyFill="1" applyBorder="1"/>
    <xf numFmtId="0" fontId="4" fillId="0" borderId="9" xfId="0" applyFont="1" applyFill="1" applyBorder="1"/>
    <xf numFmtId="0" fontId="4" fillId="0" borderId="2" xfId="0" applyFont="1" applyBorder="1" applyAlignment="1">
      <alignment horizontal="right"/>
    </xf>
    <xf numFmtId="0" fontId="6" fillId="0" borderId="1" xfId="0" applyFont="1" applyFill="1" applyBorder="1"/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/>
    <xf numFmtId="4" fontId="20" fillId="0" borderId="12" xfId="0" applyNumberFormat="1" applyFont="1" applyBorder="1"/>
    <xf numFmtId="0" fontId="13" fillId="0" borderId="1" xfId="0" applyFont="1" applyFill="1" applyBorder="1"/>
    <xf numFmtId="3" fontId="13" fillId="0" borderId="3" xfId="0" applyNumberFormat="1" applyFont="1" applyBorder="1"/>
    <xf numFmtId="0" fontId="4" fillId="0" borderId="4" xfId="0" applyFont="1" applyFill="1" applyBorder="1"/>
    <xf numFmtId="0" fontId="21" fillId="0" borderId="1" xfId="0" applyFont="1" applyFill="1" applyBorder="1"/>
    <xf numFmtId="0" fontId="22" fillId="0" borderId="2" xfId="0" applyFont="1" applyBorder="1"/>
    <xf numFmtId="0" fontId="22" fillId="0" borderId="3" xfId="0" applyFont="1" applyBorder="1"/>
    <xf numFmtId="0" fontId="18" fillId="0" borderId="1" xfId="0" applyFont="1" applyBorder="1"/>
    <xf numFmtId="0" fontId="18" fillId="0" borderId="2" xfId="0" applyFont="1" applyBorder="1"/>
    <xf numFmtId="0" fontId="19" fillId="0" borderId="2" xfId="0" applyFont="1" applyBorder="1"/>
    <xf numFmtId="4" fontId="19" fillId="0" borderId="2" xfId="0" applyNumberFormat="1" applyFont="1" applyBorder="1"/>
    <xf numFmtId="0" fontId="19" fillId="0" borderId="3" xfId="0" applyFont="1" applyBorder="1"/>
    <xf numFmtId="0" fontId="23" fillId="0" borderId="1" xfId="0" applyFont="1" applyBorder="1"/>
    <xf numFmtId="0" fontId="23" fillId="0" borderId="2" xfId="0" applyFont="1" applyBorder="1"/>
    <xf numFmtId="0" fontId="24" fillId="0" borderId="2" xfId="0" applyFont="1" applyBorder="1"/>
    <xf numFmtId="0" fontId="24" fillId="0" borderId="3" xfId="0" applyFont="1" applyBorder="1"/>
    <xf numFmtId="0" fontId="24" fillId="0" borderId="9" xfId="0" applyFont="1" applyBorder="1"/>
    <xf numFmtId="0" fontId="24" fillId="0" borderId="1" xfId="0" applyFont="1" applyBorder="1"/>
    <xf numFmtId="0" fontId="24" fillId="0" borderId="18" xfId="0" applyFont="1" applyBorder="1"/>
    <xf numFmtId="0" fontId="24" fillId="0" borderId="19" xfId="0" applyFont="1" applyBorder="1"/>
    <xf numFmtId="0" fontId="24" fillId="0" borderId="7" xfId="0" applyFont="1" applyBorder="1"/>
    <xf numFmtId="4" fontId="24" fillId="0" borderId="7" xfId="0" applyNumberFormat="1" applyFont="1" applyBorder="1"/>
    <xf numFmtId="0" fontId="24" fillId="0" borderId="8" xfId="0" applyFont="1" applyBorder="1"/>
    <xf numFmtId="0" fontId="24" fillId="0" borderId="0" xfId="0" applyFont="1" applyBorder="1"/>
    <xf numFmtId="4" fontId="24" fillId="0" borderId="8" xfId="0" applyNumberFormat="1" applyFont="1" applyBorder="1"/>
    <xf numFmtId="4" fontId="24" fillId="0" borderId="1" xfId="0" applyNumberFormat="1" applyFont="1" applyBorder="1"/>
    <xf numFmtId="4" fontId="24" fillId="0" borderId="3" xfId="0" applyNumberFormat="1" applyFont="1" applyBorder="1"/>
    <xf numFmtId="4" fontId="23" fillId="0" borderId="3" xfId="0" applyNumberFormat="1" applyFont="1" applyBorder="1"/>
    <xf numFmtId="4" fontId="5" fillId="0" borderId="3" xfId="0" applyNumberFormat="1" applyFont="1" applyBorder="1"/>
    <xf numFmtId="0" fontId="8" fillId="0" borderId="0" xfId="0" applyFont="1"/>
    <xf numFmtId="0" fontId="8" fillId="0" borderId="1" xfId="0" applyFont="1" applyBorder="1"/>
    <xf numFmtId="3" fontId="6" fillId="0" borderId="0" xfId="0" applyNumberFormat="1" applyFont="1" applyBorder="1"/>
    <xf numFmtId="0" fontId="6" fillId="0" borderId="8" xfId="0" applyFont="1" applyBorder="1"/>
    <xf numFmtId="0" fontId="15" fillId="0" borderId="16" xfId="0" applyFont="1" applyBorder="1"/>
    <xf numFmtId="4" fontId="0" fillId="0" borderId="15" xfId="0" applyNumberFormat="1" applyBorder="1"/>
    <xf numFmtId="0" fontId="0" fillId="0" borderId="4" xfId="0" applyFont="1" applyFill="1" applyBorder="1"/>
    <xf numFmtId="0" fontId="0" fillId="0" borderId="6" xfId="0" applyFont="1" applyBorder="1"/>
    <xf numFmtId="0" fontId="2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6" fillId="0" borderId="17" xfId="0" applyFont="1" applyBorder="1"/>
    <xf numFmtId="0" fontId="25" fillId="0" borderId="1" xfId="0" applyFont="1" applyBorder="1"/>
    <xf numFmtId="0" fontId="25" fillId="0" borderId="2" xfId="0" applyFont="1" applyBorder="1"/>
    <xf numFmtId="4" fontId="25" fillId="2" borderId="1" xfId="0" applyNumberFormat="1" applyFont="1" applyFill="1" applyBorder="1"/>
    <xf numFmtId="4" fontId="25" fillId="2" borderId="2" xfId="2" applyNumberFormat="1" applyFont="1" applyFill="1" applyBorder="1" applyAlignment="1"/>
    <xf numFmtId="4" fontId="25" fillId="2" borderId="12" xfId="2" applyNumberFormat="1" applyFont="1" applyFill="1" applyBorder="1" applyAlignment="1"/>
    <xf numFmtId="0" fontId="25" fillId="0" borderId="7" xfId="0" applyFont="1" applyBorder="1"/>
    <xf numFmtId="0" fontId="25" fillId="0" borderId="0" xfId="0" applyFont="1" applyBorder="1"/>
    <xf numFmtId="4" fontId="25" fillId="0" borderId="7" xfId="0" applyNumberFormat="1" applyFont="1" applyBorder="1"/>
    <xf numFmtId="4" fontId="25" fillId="0" borderId="0" xfId="2" applyNumberFormat="1" applyFont="1" applyFill="1" applyBorder="1" applyAlignment="1"/>
    <xf numFmtId="4" fontId="25" fillId="0" borderId="15" xfId="2" applyNumberFormat="1" applyFont="1" applyFill="1" applyBorder="1" applyAlignment="1"/>
    <xf numFmtId="4" fontId="25" fillId="0" borderId="1" xfId="0" applyNumberFormat="1" applyFont="1" applyBorder="1"/>
    <xf numFmtId="4" fontId="4" fillId="0" borderId="4" xfId="0" applyNumberFormat="1" applyFont="1" applyBorder="1"/>
    <xf numFmtId="0" fontId="26" fillId="0" borderId="5" xfId="0" applyFont="1" applyBorder="1"/>
    <xf numFmtId="4" fontId="4" fillId="0" borderId="5" xfId="0" applyNumberFormat="1" applyFont="1" applyBorder="1" applyAlignment="1"/>
    <xf numFmtId="4" fontId="4" fillId="0" borderId="13" xfId="0" applyNumberFormat="1" applyFont="1" applyBorder="1" applyAlignment="1"/>
    <xf numFmtId="4" fontId="0" fillId="0" borderId="0" xfId="0" applyNumberFormat="1" applyFont="1"/>
    <xf numFmtId="4" fontId="0" fillId="0" borderId="0" xfId="0" applyNumberFormat="1" applyBorder="1"/>
    <xf numFmtId="0" fontId="0" fillId="0" borderId="12" xfId="0" applyBorder="1"/>
    <xf numFmtId="0" fontId="0" fillId="0" borderId="15" xfId="0" applyBorder="1"/>
    <xf numFmtId="3" fontId="0" fillId="0" borderId="15" xfId="0" applyNumberFormat="1" applyBorder="1"/>
    <xf numFmtId="4" fontId="0" fillId="0" borderId="15" xfId="0" applyNumberFormat="1" applyFill="1" applyBorder="1"/>
    <xf numFmtId="0" fontId="0" fillId="0" borderId="13" xfId="0" applyBorder="1"/>
    <xf numFmtId="0" fontId="0" fillId="0" borderId="0" xfId="0" applyFont="1" applyFill="1" applyBorder="1"/>
    <xf numFmtId="4" fontId="1" fillId="0" borderId="7" xfId="0" applyNumberFormat="1" applyFont="1" applyBorder="1"/>
    <xf numFmtId="4" fontId="1" fillId="0" borderId="0" xfId="0" applyNumberFormat="1" applyFont="1" applyBorder="1"/>
    <xf numFmtId="4" fontId="6" fillId="0" borderId="0" xfId="0" applyNumberFormat="1" applyFont="1"/>
    <xf numFmtId="0" fontId="27" fillId="0" borderId="1" xfId="0" applyFont="1" applyBorder="1"/>
    <xf numFmtId="0" fontId="27" fillId="0" borderId="2" xfId="0" applyFont="1" applyBorder="1"/>
    <xf numFmtId="14" fontId="0" fillId="0" borderId="0" xfId="0" applyNumberFormat="1"/>
    <xf numFmtId="0" fontId="1" fillId="0" borderId="0" xfId="0" applyFont="1" applyBorder="1"/>
    <xf numFmtId="0" fontId="1" fillId="0" borderId="8" xfId="0" applyFont="1" applyBorder="1"/>
    <xf numFmtId="4" fontId="3" fillId="0" borderId="0" xfId="0" applyNumberFormat="1" applyFont="1" applyBorder="1"/>
    <xf numFmtId="0" fontId="6" fillId="0" borderId="9" xfId="0" applyFont="1" applyFill="1" applyBorder="1"/>
    <xf numFmtId="0" fontId="1" fillId="0" borderId="12" xfId="0" applyFont="1" applyBorder="1"/>
    <xf numFmtId="0" fontId="4" fillId="0" borderId="0" xfId="0" applyFont="1" applyFill="1" applyBorder="1"/>
    <xf numFmtId="4" fontId="19" fillId="0" borderId="0" xfId="0" applyNumberFormat="1" applyFont="1" applyBorder="1"/>
    <xf numFmtId="0" fontId="4" fillId="0" borderId="11" xfId="0" applyFont="1" applyBorder="1"/>
    <xf numFmtId="3" fontId="17" fillId="0" borderId="3" xfId="0" applyNumberFormat="1" applyFont="1" applyBorder="1" applyAlignment="1">
      <alignment horizontal="right"/>
    </xf>
    <xf numFmtId="4" fontId="18" fillId="0" borderId="13" xfId="0" applyNumberFormat="1" applyFont="1" applyBorder="1"/>
    <xf numFmtId="4" fontId="5" fillId="0" borderId="20" xfId="0" applyNumberFormat="1" applyFont="1" applyBorder="1"/>
    <xf numFmtId="4" fontId="5" fillId="0" borderId="21" xfId="0" applyNumberFormat="1" applyFont="1" applyBorder="1"/>
    <xf numFmtId="4" fontId="5" fillId="0" borderId="22" xfId="0" applyNumberFormat="1" applyFont="1" applyBorder="1"/>
    <xf numFmtId="4" fontId="19" fillId="0" borderId="22" xfId="0" applyNumberFormat="1" applyFont="1" applyBorder="1"/>
    <xf numFmtId="4" fontId="19" fillId="0" borderId="20" xfId="0" applyNumberFormat="1" applyFont="1" applyBorder="1"/>
    <xf numFmtId="4" fontId="1" fillId="0" borderId="14" xfId="0" applyNumberFormat="1" applyFont="1" applyFill="1" applyBorder="1"/>
    <xf numFmtId="4" fontId="0" fillId="0" borderId="4" xfId="0" applyNumberFormat="1" applyFont="1" applyBorder="1"/>
    <xf numFmtId="4" fontId="0" fillId="0" borderId="7" xfId="0" applyNumberFormat="1" applyBorder="1"/>
    <xf numFmtId="4" fontId="0" fillId="0" borderId="9" xfId="0" applyNumberFormat="1" applyFont="1" applyBorder="1"/>
    <xf numFmtId="4" fontId="0" fillId="0" borderId="1" xfId="0" applyNumberFormat="1" applyFont="1" applyBorder="1"/>
    <xf numFmtId="4" fontId="0" fillId="0" borderId="7" xfId="0" applyNumberFormat="1" applyFont="1" applyBorder="1"/>
    <xf numFmtId="4" fontId="0" fillId="0" borderId="1" xfId="0" applyNumberFormat="1" applyBorder="1"/>
  </cellXfs>
  <cellStyles count="3">
    <cellStyle name="Normal" xfId="0" builtinId="0"/>
    <cellStyle name="Normal 2" xfId="1"/>
    <cellStyle name="Tablo numaraları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6"/>
  <sheetViews>
    <sheetView tabSelected="1" topLeftCell="A37" workbookViewId="0">
      <selection activeCell="N55" sqref="N55"/>
    </sheetView>
  </sheetViews>
  <sheetFormatPr defaultRowHeight="15" x14ac:dyDescent="0.25"/>
  <cols>
    <col min="1" max="1" width="17.7109375" customWidth="1"/>
    <col min="2" max="2" width="11.140625" customWidth="1"/>
    <col min="3" max="3" width="18.28515625" customWidth="1"/>
    <col min="4" max="4" width="13.42578125" customWidth="1"/>
    <col min="5" max="5" width="6.28515625" customWidth="1"/>
    <col min="6" max="6" width="17.42578125" customWidth="1"/>
    <col min="7" max="7" width="14.140625" customWidth="1"/>
    <col min="8" max="8" width="16.42578125" customWidth="1"/>
    <col min="9" max="9" width="15.140625" customWidth="1"/>
    <col min="10" max="10" width="9.7109375" customWidth="1"/>
    <col min="11" max="11" width="14.140625" customWidth="1"/>
    <col min="12" max="12" width="13.28515625" customWidth="1"/>
    <col min="13" max="13" width="12.85546875" customWidth="1"/>
    <col min="14" max="14" width="12.42578125" customWidth="1"/>
    <col min="15" max="15" width="26" customWidth="1"/>
    <col min="16" max="16" width="12" customWidth="1"/>
    <col min="17" max="17" width="13.7109375" customWidth="1"/>
    <col min="20" max="20" width="15" customWidth="1"/>
  </cols>
  <sheetData>
    <row r="1" spans="1:15" ht="18.75" x14ac:dyDescent="0.3">
      <c r="A1" s="26" t="s">
        <v>45</v>
      </c>
      <c r="B1" s="26"/>
      <c r="C1" s="26"/>
      <c r="D1" s="26"/>
      <c r="E1" s="26"/>
      <c r="F1" s="26" t="s">
        <v>76</v>
      </c>
      <c r="G1" s="26"/>
      <c r="H1" s="26"/>
      <c r="I1" s="26"/>
    </row>
    <row r="2" spans="1:15" ht="27" thickBot="1" x14ac:dyDescent="0.45">
      <c r="A2" s="26" t="s">
        <v>74</v>
      </c>
      <c r="B2" s="1"/>
      <c r="D2" s="32">
        <v>44416</v>
      </c>
      <c r="E2" s="53"/>
      <c r="I2" s="132">
        <v>44790</v>
      </c>
      <c r="J2" s="33"/>
      <c r="K2" s="33"/>
      <c r="L2" s="33"/>
    </row>
    <row r="3" spans="1:15" ht="16.5" thickBot="1" x14ac:dyDescent="0.3">
      <c r="A3" s="27" t="s">
        <v>73</v>
      </c>
      <c r="B3" s="27"/>
      <c r="C3" s="28"/>
      <c r="D3" s="29"/>
      <c r="F3" s="204" t="s">
        <v>73</v>
      </c>
      <c r="G3" s="204"/>
      <c r="H3" s="205"/>
      <c r="I3" s="206"/>
      <c r="L3" s="10"/>
      <c r="M3" s="10"/>
      <c r="N3" s="10"/>
      <c r="O3" s="67"/>
    </row>
    <row r="4" spans="1:15" ht="16.5" thickBot="1" x14ac:dyDescent="0.3">
      <c r="A4" s="62" t="s">
        <v>0</v>
      </c>
      <c r="B4" s="59"/>
      <c r="C4" s="94" t="s">
        <v>149</v>
      </c>
      <c r="D4" s="57">
        <v>544644</v>
      </c>
      <c r="F4" s="225" t="s">
        <v>92</v>
      </c>
      <c r="G4" s="225" t="s">
        <v>170</v>
      </c>
      <c r="H4" s="225" t="s">
        <v>169</v>
      </c>
      <c r="I4" s="5"/>
      <c r="J4" s="10"/>
      <c r="L4" s="67"/>
      <c r="M4" s="67"/>
      <c r="N4" s="67"/>
      <c r="O4" s="129"/>
    </row>
    <row r="5" spans="1:15" ht="15.75" x14ac:dyDescent="0.25">
      <c r="A5" s="66" t="s">
        <v>44</v>
      </c>
      <c r="B5" s="67"/>
      <c r="C5" s="92" t="s">
        <v>150</v>
      </c>
      <c r="D5" s="57">
        <v>83400</v>
      </c>
      <c r="F5" s="226" t="s">
        <v>159</v>
      </c>
      <c r="G5" s="200">
        <v>43463.88</v>
      </c>
      <c r="H5" s="226"/>
      <c r="I5" s="229"/>
      <c r="J5" s="42"/>
      <c r="L5" s="54"/>
      <c r="M5" s="102"/>
      <c r="N5" s="138"/>
      <c r="O5" s="129"/>
    </row>
    <row r="6" spans="1:15" ht="15.75" x14ac:dyDescent="0.25">
      <c r="A6" s="66" t="s">
        <v>1</v>
      </c>
      <c r="B6" s="67"/>
      <c r="C6" s="92"/>
      <c r="D6" s="57">
        <v>6000</v>
      </c>
      <c r="F6" s="226" t="s">
        <v>160</v>
      </c>
      <c r="G6" s="200">
        <v>43834.77</v>
      </c>
      <c r="H6" s="226"/>
      <c r="I6" s="226"/>
      <c r="J6" s="42"/>
      <c r="L6" s="67"/>
      <c r="M6" s="67"/>
      <c r="N6" s="138"/>
      <c r="O6" s="129"/>
    </row>
    <row r="7" spans="1:15" ht="15.75" x14ac:dyDescent="0.25">
      <c r="A7" s="66" t="s">
        <v>2</v>
      </c>
      <c r="B7" s="67"/>
      <c r="C7" s="92"/>
      <c r="D7" s="57">
        <v>10000</v>
      </c>
      <c r="F7" s="226" t="s">
        <v>161</v>
      </c>
      <c r="G7" s="200">
        <v>43655.93</v>
      </c>
      <c r="H7" s="226"/>
      <c r="I7" s="226"/>
      <c r="J7" s="42"/>
      <c r="K7" s="39"/>
      <c r="L7" s="67"/>
      <c r="M7" s="67"/>
      <c r="N7" s="138"/>
      <c r="O7" s="67"/>
    </row>
    <row r="8" spans="1:15" ht="15.75" x14ac:dyDescent="0.25">
      <c r="A8" s="63" t="s">
        <v>3</v>
      </c>
      <c r="B8" s="54"/>
      <c r="C8" s="92" t="s">
        <v>71</v>
      </c>
      <c r="D8" s="57">
        <v>100860</v>
      </c>
      <c r="F8" s="226" t="s">
        <v>162</v>
      </c>
      <c r="G8" s="200">
        <v>45520.61</v>
      </c>
      <c r="H8" s="226"/>
      <c r="I8" s="226"/>
      <c r="J8" s="42"/>
      <c r="L8" s="67"/>
      <c r="M8" s="67"/>
      <c r="N8" s="138"/>
      <c r="O8" s="67"/>
    </row>
    <row r="9" spans="1:15" ht="15.75" x14ac:dyDescent="0.25">
      <c r="A9" s="66" t="s">
        <v>4</v>
      </c>
      <c r="B9" s="67"/>
      <c r="C9" s="92" t="s">
        <v>72</v>
      </c>
      <c r="D9" s="57">
        <v>23802</v>
      </c>
      <c r="F9" s="226" t="s">
        <v>163</v>
      </c>
      <c r="G9" s="200">
        <v>49925.27</v>
      </c>
      <c r="H9" s="226"/>
      <c r="I9" s="226"/>
      <c r="J9" s="42"/>
      <c r="L9" s="67"/>
      <c r="M9" s="67"/>
      <c r="N9" s="138"/>
      <c r="O9" s="67"/>
    </row>
    <row r="10" spans="1:15" ht="15.75" x14ac:dyDescent="0.25">
      <c r="A10" s="66" t="s">
        <v>5</v>
      </c>
      <c r="B10" s="67"/>
      <c r="C10" s="92" t="s">
        <v>69</v>
      </c>
      <c r="D10" s="57">
        <v>30258</v>
      </c>
      <c r="F10" s="226" t="s">
        <v>164</v>
      </c>
      <c r="G10" s="200">
        <v>67054.880000000005</v>
      </c>
      <c r="H10" s="226"/>
      <c r="I10" s="226"/>
      <c r="J10" s="42"/>
      <c r="L10" s="67"/>
      <c r="M10" s="67"/>
      <c r="N10" s="138"/>
      <c r="O10" s="10"/>
    </row>
    <row r="11" spans="1:15" ht="16.5" thickBot="1" x14ac:dyDescent="0.3">
      <c r="A11" s="66" t="s">
        <v>6</v>
      </c>
      <c r="B11" s="67"/>
      <c r="C11" s="92" t="s">
        <v>70</v>
      </c>
      <c r="D11" s="57">
        <v>25215</v>
      </c>
      <c r="F11" s="226" t="s">
        <v>165</v>
      </c>
      <c r="G11" s="227">
        <v>115306.57</v>
      </c>
      <c r="H11" s="226"/>
      <c r="I11" s="226"/>
      <c r="J11" s="42"/>
      <c r="L11" s="67"/>
      <c r="M11" s="67"/>
      <c r="N11" s="138"/>
      <c r="O11" s="10"/>
    </row>
    <row r="12" spans="1:15" ht="19.5" thickBot="1" x14ac:dyDescent="0.35">
      <c r="A12" s="64" t="s">
        <v>49</v>
      </c>
      <c r="B12" s="65"/>
      <c r="C12" s="65"/>
      <c r="D12" s="61">
        <f>D4+D5+D6+D7+D8+D9+D10+D11</f>
        <v>824179</v>
      </c>
      <c r="F12" s="123" t="s">
        <v>171</v>
      </c>
      <c r="G12" s="228">
        <v>5647.1</v>
      </c>
      <c r="H12" s="226"/>
      <c r="I12" s="226"/>
      <c r="L12" s="230"/>
      <c r="M12" s="10"/>
      <c r="N12" s="224"/>
      <c r="O12" s="10"/>
    </row>
    <row r="13" spans="1:15" ht="16.5" thickBot="1" x14ac:dyDescent="0.3">
      <c r="F13" s="89" t="s">
        <v>56</v>
      </c>
      <c r="G13" s="50">
        <f>G5+G6+G7+G8+G9+G10+G11+G12</f>
        <v>414409.00999999995</v>
      </c>
      <c r="H13" s="50">
        <v>119065.25</v>
      </c>
      <c r="I13" s="50">
        <f>G13+H13</f>
        <v>533474.26</v>
      </c>
      <c r="K13" s="38"/>
      <c r="L13" s="92"/>
      <c r="M13" s="56"/>
      <c r="N13" s="56"/>
      <c r="O13" s="10"/>
    </row>
    <row r="14" spans="1:15" ht="15.75" thickBot="1" x14ac:dyDescent="0.3">
      <c r="L14" s="10"/>
      <c r="M14" s="10"/>
      <c r="N14" s="10"/>
      <c r="O14" s="10"/>
    </row>
    <row r="15" spans="1:15" ht="15.75" x14ac:dyDescent="0.25">
      <c r="A15" s="19" t="s">
        <v>20</v>
      </c>
      <c r="B15" s="20"/>
      <c r="C15" s="20"/>
      <c r="D15" s="78">
        <v>43200</v>
      </c>
      <c r="F15" s="121">
        <v>19899.990000000002</v>
      </c>
      <c r="G15" s="45" t="s">
        <v>54</v>
      </c>
      <c r="H15" s="7"/>
      <c r="I15" s="8"/>
      <c r="L15" s="42"/>
      <c r="M15" s="10"/>
      <c r="N15" s="10"/>
      <c r="O15" s="10"/>
    </row>
    <row r="16" spans="1:15" ht="15.75" x14ac:dyDescent="0.25">
      <c r="A16" s="21" t="s">
        <v>17</v>
      </c>
      <c r="B16" s="22"/>
      <c r="C16" s="22"/>
      <c r="D16" s="79">
        <v>78000</v>
      </c>
      <c r="F16" s="122">
        <v>38064.97</v>
      </c>
      <c r="G16" s="10" t="s">
        <v>54</v>
      </c>
      <c r="H16" s="10"/>
      <c r="I16" s="11"/>
      <c r="L16" s="224"/>
      <c r="M16" s="10"/>
      <c r="N16" s="10"/>
      <c r="O16" s="10"/>
    </row>
    <row r="17" spans="1:22" ht="15.75" x14ac:dyDescent="0.25">
      <c r="A17" s="21" t="s">
        <v>18</v>
      </c>
      <c r="B17" s="22"/>
      <c r="C17" s="22"/>
      <c r="D17" s="79">
        <v>28800</v>
      </c>
      <c r="F17" s="122"/>
      <c r="G17" s="197" t="s">
        <v>81</v>
      </c>
      <c r="H17" s="53"/>
      <c r="I17" s="198"/>
      <c r="L17" s="42"/>
      <c r="M17" s="10"/>
      <c r="N17" s="10"/>
      <c r="O17" s="10"/>
    </row>
    <row r="18" spans="1:22" ht="16.5" thickBot="1" x14ac:dyDescent="0.3">
      <c r="A18" s="23" t="s">
        <v>19</v>
      </c>
      <c r="B18" s="24"/>
      <c r="C18" s="24"/>
      <c r="D18" s="80">
        <v>100000</v>
      </c>
      <c r="F18" s="75" t="s">
        <v>75</v>
      </c>
      <c r="G18" s="130"/>
      <c r="H18" s="15"/>
      <c r="I18" s="131"/>
    </row>
    <row r="19" spans="1:22" ht="16.5" thickBot="1" x14ac:dyDescent="0.3">
      <c r="A19" s="16" t="s">
        <v>21</v>
      </c>
      <c r="B19" s="17"/>
      <c r="C19" s="18"/>
      <c r="D19" s="168">
        <v>250000</v>
      </c>
      <c r="F19" s="50">
        <f>F15+F16</f>
        <v>57964.960000000006</v>
      </c>
      <c r="G19" s="4"/>
      <c r="H19" s="4"/>
      <c r="I19" s="5"/>
    </row>
    <row r="20" spans="1:22" ht="19.5" thickBot="1" x14ac:dyDescent="0.35">
      <c r="F20" s="195"/>
    </row>
    <row r="21" spans="1:22" ht="19.5" thickBot="1" x14ac:dyDescent="0.35">
      <c r="A21" s="35" t="s">
        <v>27</v>
      </c>
      <c r="B21" s="36"/>
      <c r="C21" s="36"/>
      <c r="D21" s="82">
        <v>10000</v>
      </c>
      <c r="F21" s="196"/>
      <c r="G21" s="4"/>
      <c r="H21" s="4"/>
      <c r="I21" s="5"/>
    </row>
    <row r="22" spans="1:22" ht="16.5" thickBot="1" x14ac:dyDescent="0.3">
      <c r="A22" s="64" t="s">
        <v>28</v>
      </c>
      <c r="B22" s="65"/>
      <c r="C22" s="65"/>
      <c r="D22" s="83">
        <v>25000</v>
      </c>
      <c r="F22" s="50">
        <v>154160.32999999999</v>
      </c>
      <c r="G22" s="3" t="s">
        <v>55</v>
      </c>
      <c r="H22" s="3"/>
      <c r="I22" s="49"/>
    </row>
    <row r="23" spans="1:22" ht="16.5" thickBot="1" x14ac:dyDescent="0.3">
      <c r="A23" s="46" t="s">
        <v>53</v>
      </c>
      <c r="B23" s="15"/>
      <c r="C23" s="15"/>
      <c r="D23" s="84">
        <v>35000</v>
      </c>
      <c r="F23" s="14"/>
      <c r="G23" s="4"/>
      <c r="H23" s="4"/>
      <c r="I23" s="5"/>
    </row>
    <row r="24" spans="1:22" ht="15.75" thickBot="1" x14ac:dyDescent="0.3">
      <c r="V24" s="10"/>
    </row>
    <row r="25" spans="1:22" ht="16.5" thickBot="1" x14ac:dyDescent="0.3">
      <c r="A25" s="64" t="s">
        <v>68</v>
      </c>
      <c r="B25" s="65"/>
      <c r="C25" s="65"/>
      <c r="D25" s="81">
        <v>15000</v>
      </c>
      <c r="F25" s="50">
        <v>46278.02</v>
      </c>
      <c r="G25" s="3" t="s">
        <v>54</v>
      </c>
      <c r="H25" s="3"/>
      <c r="I25" s="5"/>
      <c r="V25" s="10"/>
    </row>
    <row r="26" spans="1:22" ht="15.75" thickBot="1" x14ac:dyDescent="0.3">
      <c r="V26" s="10"/>
    </row>
    <row r="27" spans="1:22" ht="16.5" thickBot="1" x14ac:dyDescent="0.3">
      <c r="A27" s="27" t="s">
        <v>67</v>
      </c>
      <c r="B27" s="28"/>
      <c r="C27" s="28"/>
      <c r="D27" s="81">
        <v>5000</v>
      </c>
      <c r="E27" s="53"/>
      <c r="F27" s="50"/>
      <c r="G27" s="90"/>
      <c r="H27" s="90"/>
      <c r="I27" s="91"/>
      <c r="J27" s="56"/>
      <c r="K27" s="10"/>
    </row>
    <row r="28" spans="1:22" ht="16.5" thickBot="1" x14ac:dyDescent="0.3">
      <c r="A28" s="162" t="s">
        <v>41</v>
      </c>
      <c r="B28" s="28"/>
      <c r="C28" s="28"/>
      <c r="D28" s="81">
        <v>15000</v>
      </c>
      <c r="E28" s="25"/>
      <c r="F28" s="151">
        <v>16078.6</v>
      </c>
      <c r="G28" s="28" t="s">
        <v>54</v>
      </c>
      <c r="H28" s="28"/>
      <c r="I28" s="91"/>
    </row>
    <row r="29" spans="1:22" x14ac:dyDescent="0.25">
      <c r="K29" s="1"/>
    </row>
    <row r="30" spans="1:22" ht="19.5" thickBot="1" x14ac:dyDescent="0.35">
      <c r="A30" s="26" t="s">
        <v>74</v>
      </c>
      <c r="B30" s="1"/>
      <c r="E30" s="53"/>
      <c r="F30" s="26" t="s">
        <v>76</v>
      </c>
      <c r="G30" s="26"/>
      <c r="H30" s="26"/>
      <c r="I30" s="26"/>
    </row>
    <row r="31" spans="1:22" ht="15.75" x14ac:dyDescent="0.25">
      <c r="A31" s="35" t="s">
        <v>29</v>
      </c>
      <c r="B31" s="36"/>
      <c r="C31" s="36"/>
      <c r="D31" s="85">
        <v>4000</v>
      </c>
      <c r="F31" s="124">
        <v>2000</v>
      </c>
      <c r="G31" s="20"/>
      <c r="H31" s="20"/>
      <c r="I31" s="51"/>
      <c r="J31" s="38"/>
      <c r="U31" s="10"/>
      <c r="V31" s="10"/>
    </row>
    <row r="32" spans="1:22" ht="15.75" x14ac:dyDescent="0.25">
      <c r="A32" s="66" t="s">
        <v>155</v>
      </c>
      <c r="B32" s="67"/>
      <c r="C32" s="67"/>
      <c r="D32" s="77">
        <v>3500</v>
      </c>
      <c r="F32" s="125">
        <v>19140</v>
      </c>
      <c r="G32" s="239" t="s">
        <v>173</v>
      </c>
      <c r="H32" s="22"/>
      <c r="I32" s="52"/>
      <c r="K32" s="10"/>
      <c r="V32" s="10"/>
    </row>
    <row r="33" spans="1:22" ht="15.75" x14ac:dyDescent="0.25">
      <c r="A33" s="70" t="s">
        <v>30</v>
      </c>
      <c r="B33" s="67"/>
      <c r="C33" s="67"/>
      <c r="D33" s="86">
        <v>2500</v>
      </c>
      <c r="F33" s="226"/>
      <c r="G33" s="22"/>
      <c r="H33" s="22"/>
      <c r="I33" s="52"/>
      <c r="J33" s="231"/>
      <c r="K33" s="10"/>
      <c r="V33" s="10"/>
    </row>
    <row r="34" spans="1:22" ht="15.75" x14ac:dyDescent="0.25">
      <c r="A34" s="70" t="s">
        <v>31</v>
      </c>
      <c r="B34" s="67"/>
      <c r="C34" s="67"/>
      <c r="D34" s="86">
        <v>7000</v>
      </c>
      <c r="F34" s="125">
        <v>50506.03</v>
      </c>
      <c r="G34" s="22" t="s">
        <v>178</v>
      </c>
      <c r="H34" s="22"/>
      <c r="I34" s="52"/>
      <c r="K34" s="10"/>
      <c r="V34" s="10"/>
    </row>
    <row r="35" spans="1:22" ht="16.5" thickBot="1" x14ac:dyDescent="0.3">
      <c r="A35" s="71" t="s">
        <v>156</v>
      </c>
      <c r="B35" s="34"/>
      <c r="C35" s="34"/>
      <c r="D35" s="87">
        <v>2000</v>
      </c>
      <c r="F35" s="126">
        <v>26149.72</v>
      </c>
      <c r="G35" s="24" t="s">
        <v>179</v>
      </c>
      <c r="H35" s="24"/>
      <c r="I35" s="68"/>
    </row>
    <row r="36" spans="1:22" ht="19.5" thickBot="1" x14ac:dyDescent="0.35">
      <c r="A36" s="2" t="s">
        <v>48</v>
      </c>
      <c r="B36" s="3"/>
      <c r="C36" s="3"/>
      <c r="D36" s="74">
        <v>21000</v>
      </c>
      <c r="F36" s="158">
        <f>F31+F32+F34+F35</f>
        <v>97795.75</v>
      </c>
      <c r="G36" s="31"/>
      <c r="H36" s="31" t="s">
        <v>50</v>
      </c>
      <c r="I36" s="48"/>
      <c r="V36" s="55"/>
    </row>
    <row r="37" spans="1:22" ht="15.75" thickBot="1" x14ac:dyDescent="0.3">
      <c r="G37" s="38">
        <v>97795.75</v>
      </c>
      <c r="V37" s="55"/>
    </row>
    <row r="38" spans="1:22" ht="19.5" thickBot="1" x14ac:dyDescent="0.35">
      <c r="A38" s="64" t="s">
        <v>15</v>
      </c>
      <c r="B38" s="65"/>
      <c r="C38" s="65"/>
      <c r="D38" s="29">
        <v>15000</v>
      </c>
      <c r="F38" s="196"/>
      <c r="G38" s="4"/>
      <c r="H38" s="4"/>
      <c r="I38" s="5"/>
      <c r="V38" s="55"/>
    </row>
    <row r="39" spans="1:22" ht="19.5" thickBot="1" x14ac:dyDescent="0.35">
      <c r="A39" s="37" t="s">
        <v>16</v>
      </c>
      <c r="B39" s="34"/>
      <c r="C39" s="34"/>
      <c r="D39" s="84">
        <v>840000</v>
      </c>
      <c r="F39" s="158">
        <v>886649.4</v>
      </c>
      <c r="G39" s="2" t="s">
        <v>52</v>
      </c>
      <c r="H39" s="3"/>
      <c r="I39" s="49"/>
      <c r="V39" s="55"/>
    </row>
    <row r="40" spans="1:22" ht="15.75" thickBot="1" x14ac:dyDescent="0.3">
      <c r="F40" s="10"/>
      <c r="G40" s="10"/>
      <c r="H40" s="10"/>
      <c r="I40" s="10"/>
      <c r="V40" s="55"/>
    </row>
    <row r="41" spans="1:22" ht="16.5" thickBot="1" x14ac:dyDescent="0.3">
      <c r="A41" s="64" t="s">
        <v>25</v>
      </c>
      <c r="B41" s="65"/>
      <c r="C41" s="65"/>
      <c r="D41" s="83">
        <v>100000</v>
      </c>
      <c r="F41" s="124">
        <v>52461.15</v>
      </c>
      <c r="G41" s="205"/>
      <c r="H41" s="205" t="s">
        <v>83</v>
      </c>
      <c r="I41" s="202"/>
      <c r="V41" s="55"/>
    </row>
    <row r="42" spans="1:22" ht="16.5" thickBot="1" x14ac:dyDescent="0.3">
      <c r="A42" s="66" t="s">
        <v>82</v>
      </c>
      <c r="B42" s="67"/>
      <c r="C42" s="67"/>
      <c r="D42" s="88">
        <v>20000</v>
      </c>
      <c r="F42" s="226">
        <v>841.51</v>
      </c>
      <c r="G42" s="10"/>
      <c r="H42" s="10"/>
      <c r="I42" s="11"/>
      <c r="K42" s="232"/>
    </row>
    <row r="43" spans="1:22" ht="16.5" thickBot="1" x14ac:dyDescent="0.3">
      <c r="A43" s="64" t="s">
        <v>26</v>
      </c>
      <c r="B43" s="65"/>
      <c r="C43" s="65"/>
      <c r="D43" s="83">
        <v>45000</v>
      </c>
      <c r="F43" s="123"/>
      <c r="G43" s="56">
        <v>74512.05</v>
      </c>
      <c r="H43" s="237" t="s">
        <v>142</v>
      </c>
      <c r="I43" s="238"/>
    </row>
    <row r="44" spans="1:22" x14ac:dyDescent="0.25">
      <c r="A44" s="201" t="s">
        <v>90</v>
      </c>
      <c r="B44" s="36"/>
      <c r="C44" s="36"/>
      <c r="D44" s="202"/>
      <c r="F44" s="125">
        <v>171529.14</v>
      </c>
      <c r="G44" s="10" t="s">
        <v>180</v>
      </c>
      <c r="H44" s="10"/>
      <c r="I44" s="11"/>
    </row>
    <row r="45" spans="1:22" x14ac:dyDescent="0.25">
      <c r="A45" s="70" t="s">
        <v>91</v>
      </c>
      <c r="B45" s="10"/>
      <c r="C45" s="10"/>
      <c r="D45" s="11"/>
      <c r="F45" s="125">
        <v>15060</v>
      </c>
      <c r="G45" s="10" t="s">
        <v>174</v>
      </c>
      <c r="H45" s="10"/>
      <c r="I45" s="11"/>
      <c r="K45" s="236"/>
    </row>
    <row r="46" spans="1:22" ht="15.75" thickBot="1" x14ac:dyDescent="0.3">
      <c r="A46" s="70" t="s">
        <v>158</v>
      </c>
      <c r="B46" s="10"/>
      <c r="C46" s="10"/>
      <c r="D46" s="11"/>
      <c r="F46" s="252">
        <v>320</v>
      </c>
      <c r="G46" s="10"/>
      <c r="H46" s="10"/>
      <c r="I46" s="11"/>
    </row>
    <row r="47" spans="1:22" ht="19.5" thickBot="1" x14ac:dyDescent="0.35">
      <c r="A47" s="2" t="s">
        <v>24</v>
      </c>
      <c r="B47" s="3"/>
      <c r="C47" s="3"/>
      <c r="D47" s="41">
        <v>165000</v>
      </c>
      <c r="E47" s="10"/>
      <c r="F47" s="158">
        <f>F41+F42+F44+F45+F46</f>
        <v>240211.80000000002</v>
      </c>
      <c r="G47" s="14"/>
      <c r="H47" s="4"/>
      <c r="I47" s="5"/>
    </row>
    <row r="48" spans="1:22" ht="15.75" thickBot="1" x14ac:dyDescent="0.3">
      <c r="F48" s="69"/>
    </row>
    <row r="49" spans="1:10" ht="15.75" thickBot="1" x14ac:dyDescent="0.3">
      <c r="A49" s="64" t="s">
        <v>23</v>
      </c>
      <c r="B49" s="65"/>
      <c r="C49" s="65"/>
      <c r="D49" s="72">
        <v>3000</v>
      </c>
      <c r="F49" s="127">
        <v>500</v>
      </c>
      <c r="G49" s="4"/>
      <c r="H49" s="4"/>
      <c r="I49" s="5"/>
    </row>
    <row r="50" spans="1:10" ht="15.75" thickBot="1" x14ac:dyDescent="0.3">
      <c r="A50" s="234" t="s">
        <v>172</v>
      </c>
      <c r="B50" s="235"/>
      <c r="C50" s="235"/>
      <c r="D50" s="72">
        <v>35000</v>
      </c>
      <c r="F50" s="126">
        <v>36584.61</v>
      </c>
      <c r="G50" s="12"/>
      <c r="H50" s="12"/>
      <c r="I50" s="13"/>
    </row>
    <row r="51" spans="1:10" ht="19.5" thickBot="1" x14ac:dyDescent="0.35">
      <c r="A51" s="2" t="s">
        <v>22</v>
      </c>
      <c r="B51" s="3"/>
      <c r="C51" s="3"/>
      <c r="D51" s="72">
        <v>38000</v>
      </c>
      <c r="F51" s="158">
        <f>F49+F50</f>
        <v>37084.61</v>
      </c>
      <c r="G51" s="4"/>
      <c r="H51" s="4"/>
      <c r="I51" s="5"/>
    </row>
    <row r="52" spans="1:10" ht="15.75" thickBot="1" x14ac:dyDescent="0.3">
      <c r="A52" s="69"/>
      <c r="B52" s="69"/>
      <c r="C52" s="69"/>
      <c r="D52" s="69"/>
      <c r="F52" s="69"/>
    </row>
    <row r="53" spans="1:10" ht="16.5" thickBot="1" x14ac:dyDescent="0.3">
      <c r="A53" s="2" t="s">
        <v>32</v>
      </c>
      <c r="B53" s="3"/>
      <c r="C53" s="3"/>
      <c r="D53" s="41">
        <v>6000</v>
      </c>
      <c r="F53" s="128">
        <v>3106.6</v>
      </c>
      <c r="G53" s="18" t="s">
        <v>54</v>
      </c>
      <c r="H53" s="18"/>
      <c r="I53" s="18"/>
      <c r="J53" s="53"/>
    </row>
    <row r="54" spans="1:10" ht="15.75" thickBot="1" x14ac:dyDescent="0.3">
      <c r="A54" s="99" t="s">
        <v>33</v>
      </c>
      <c r="B54" s="3"/>
      <c r="C54" s="3"/>
      <c r="D54" s="41">
        <v>20000</v>
      </c>
      <c r="F54" s="128">
        <v>16416.990000000002</v>
      </c>
      <c r="G54" s="18" t="s">
        <v>175</v>
      </c>
      <c r="H54" s="18"/>
      <c r="I54" s="73"/>
      <c r="J54" s="10"/>
    </row>
    <row r="55" spans="1:10" ht="15.75" thickBot="1" x14ac:dyDescent="0.3">
      <c r="A55" s="116" t="s">
        <v>34</v>
      </c>
      <c r="B55" s="117"/>
      <c r="C55" s="117"/>
      <c r="D55" s="44">
        <v>2000</v>
      </c>
      <c r="F55" s="127"/>
      <c r="G55" s="4"/>
      <c r="H55" s="4"/>
      <c r="I55" s="4"/>
      <c r="J55" s="10"/>
    </row>
    <row r="56" spans="1:10" ht="19.5" thickBot="1" x14ac:dyDescent="0.35">
      <c r="A56" s="2" t="s">
        <v>56</v>
      </c>
      <c r="B56" s="3"/>
      <c r="C56" s="3"/>
      <c r="D56" s="47">
        <v>28000</v>
      </c>
      <c r="E56" s="1"/>
      <c r="F56" s="158">
        <f>F53+F54</f>
        <v>19523.59</v>
      </c>
      <c r="G56" s="4"/>
      <c r="H56" s="4"/>
      <c r="I56" s="5"/>
      <c r="J56" s="10"/>
    </row>
    <row r="57" spans="1:10" x14ac:dyDescent="0.25">
      <c r="J57" s="10"/>
    </row>
    <row r="58" spans="1:10" x14ac:dyDescent="0.25">
      <c r="J58" s="10"/>
    </row>
    <row r="59" spans="1:10" ht="19.5" thickBot="1" x14ac:dyDescent="0.35">
      <c r="A59" s="26" t="s">
        <v>74</v>
      </c>
      <c r="B59" s="1"/>
      <c r="F59" s="26" t="s">
        <v>76</v>
      </c>
      <c r="G59" s="26"/>
      <c r="H59" s="26"/>
      <c r="I59" s="26"/>
      <c r="J59" s="10"/>
    </row>
    <row r="60" spans="1:10" ht="16.5" thickBot="1" x14ac:dyDescent="0.3">
      <c r="A60" s="93" t="s">
        <v>42</v>
      </c>
      <c r="B60" s="94"/>
      <c r="C60" s="94"/>
      <c r="D60" s="85">
        <v>500</v>
      </c>
      <c r="F60" s="64">
        <v>140</v>
      </c>
      <c r="G60" s="111"/>
      <c r="H60" s="101"/>
      <c r="I60" s="112"/>
      <c r="J60" s="10"/>
    </row>
    <row r="61" spans="1:10" ht="16.5" thickBot="1" x14ac:dyDescent="0.3">
      <c r="A61" s="96" t="s">
        <v>8</v>
      </c>
      <c r="B61" s="92"/>
      <c r="C61" s="92"/>
      <c r="D61" s="57">
        <v>2000</v>
      </c>
      <c r="F61" s="66"/>
      <c r="G61" s="113"/>
      <c r="H61" s="102"/>
      <c r="I61" s="103"/>
      <c r="J61" s="10"/>
    </row>
    <row r="62" spans="1:10" ht="16.5" thickBot="1" x14ac:dyDescent="0.3">
      <c r="A62" s="96" t="s">
        <v>43</v>
      </c>
      <c r="B62" s="92"/>
      <c r="C62" s="92"/>
      <c r="D62" s="57">
        <v>4000</v>
      </c>
      <c r="F62" s="256">
        <v>7659.15</v>
      </c>
      <c r="G62" s="113"/>
      <c r="H62" s="102"/>
      <c r="I62" s="103"/>
      <c r="J62" s="10"/>
    </row>
    <row r="63" spans="1:10" ht="16.5" thickBot="1" x14ac:dyDescent="0.3">
      <c r="A63" s="96" t="s">
        <v>9</v>
      </c>
      <c r="B63" s="92"/>
      <c r="C63" s="92"/>
      <c r="D63" s="57">
        <v>7500</v>
      </c>
      <c r="F63" s="66">
        <v>796.5</v>
      </c>
      <c r="G63" s="113"/>
      <c r="H63" s="102"/>
      <c r="I63" s="103"/>
      <c r="J63" s="10"/>
    </row>
    <row r="64" spans="1:10" ht="16.5" thickBot="1" x14ac:dyDescent="0.3">
      <c r="A64" s="96" t="s">
        <v>10</v>
      </c>
      <c r="B64" s="92"/>
      <c r="C64" s="92"/>
      <c r="D64" s="57">
        <v>1750</v>
      </c>
      <c r="F64" s="64"/>
      <c r="G64" s="113"/>
      <c r="H64" s="102"/>
      <c r="I64" s="103"/>
    </row>
    <row r="65" spans="1:9" ht="15.75" x14ac:dyDescent="0.25">
      <c r="A65" s="96" t="s">
        <v>11</v>
      </c>
      <c r="B65" s="92"/>
      <c r="C65" s="92"/>
      <c r="D65" s="57">
        <v>14000</v>
      </c>
      <c r="F65" s="253">
        <v>9644.09</v>
      </c>
      <c r="G65" s="113"/>
      <c r="H65" s="102"/>
      <c r="I65" s="103"/>
    </row>
    <row r="66" spans="1:9" ht="15.75" x14ac:dyDescent="0.25">
      <c r="A66" s="96" t="s">
        <v>153</v>
      </c>
      <c r="B66" s="92"/>
      <c r="C66" s="92"/>
      <c r="D66" s="57">
        <v>7000</v>
      </c>
      <c r="F66" s="254">
        <v>4200</v>
      </c>
      <c r="G66" s="113"/>
      <c r="H66" s="102"/>
      <c r="I66" s="103"/>
    </row>
    <row r="67" spans="1:9" ht="16.5" thickBot="1" x14ac:dyDescent="0.3">
      <c r="A67" s="96" t="s">
        <v>157</v>
      </c>
      <c r="B67" s="92"/>
      <c r="C67" s="92"/>
      <c r="D67" s="57">
        <v>13974</v>
      </c>
      <c r="F67" s="255">
        <v>10258.209999999999</v>
      </c>
      <c r="G67" s="113"/>
      <c r="H67" s="102"/>
      <c r="I67" s="103"/>
    </row>
    <row r="68" spans="1:9" ht="16.5" thickBot="1" x14ac:dyDescent="0.3">
      <c r="A68" s="96" t="s">
        <v>39</v>
      </c>
      <c r="B68" s="92"/>
      <c r="C68" s="92"/>
      <c r="D68" s="57">
        <v>25000</v>
      </c>
      <c r="F68" s="256">
        <v>33117.65</v>
      </c>
      <c r="G68" s="113" t="s">
        <v>181</v>
      </c>
      <c r="H68" s="102"/>
      <c r="I68" s="103"/>
    </row>
    <row r="69" spans="1:9" ht="16.5" thickBot="1" x14ac:dyDescent="0.3">
      <c r="A69" s="96" t="s">
        <v>12</v>
      </c>
      <c r="B69" s="92"/>
      <c r="C69" s="92"/>
      <c r="D69" s="57">
        <v>1500</v>
      </c>
      <c r="F69" s="257">
        <v>2389.5500000000002</v>
      </c>
      <c r="G69" s="113"/>
      <c r="H69" s="102"/>
      <c r="I69" s="103"/>
    </row>
    <row r="70" spans="1:9" ht="16.5" thickBot="1" x14ac:dyDescent="0.3">
      <c r="A70" s="96" t="s">
        <v>13</v>
      </c>
      <c r="B70" s="92"/>
      <c r="C70" s="92"/>
      <c r="D70" s="57">
        <v>2000</v>
      </c>
      <c r="F70" s="64">
        <v>120.38</v>
      </c>
      <c r="G70" s="113"/>
      <c r="H70" s="102"/>
      <c r="I70" s="103"/>
    </row>
    <row r="71" spans="1:9" ht="16.5" thickBot="1" x14ac:dyDescent="0.3">
      <c r="A71" s="96" t="s">
        <v>40</v>
      </c>
      <c r="B71" s="92"/>
      <c r="C71" s="92"/>
      <c r="D71" s="57">
        <v>7000</v>
      </c>
      <c r="F71" s="258">
        <v>4512</v>
      </c>
      <c r="G71" s="113"/>
      <c r="H71" s="102"/>
      <c r="I71" s="103"/>
    </row>
    <row r="72" spans="1:9" ht="16.5" thickBot="1" x14ac:dyDescent="0.3">
      <c r="A72" s="98" t="s">
        <v>14</v>
      </c>
      <c r="B72" s="97"/>
      <c r="C72" s="97"/>
      <c r="D72" s="60">
        <v>6000</v>
      </c>
      <c r="F72" s="64"/>
      <c r="G72" s="114"/>
      <c r="H72" s="104"/>
      <c r="I72" s="105"/>
    </row>
    <row r="73" spans="1:9" ht="19.5" thickBot="1" x14ac:dyDescent="0.35">
      <c r="A73" s="27" t="s">
        <v>7</v>
      </c>
      <c r="B73" s="28"/>
      <c r="C73" s="28"/>
      <c r="D73" s="74">
        <f>D60+D61+D62+D63+D64+D65+D66+D67+D68+D69+D70+D71+D72</f>
        <v>92224</v>
      </c>
      <c r="F73" s="158">
        <f>F60+F62+F63+F65+F66+F67+F68+F69+F70+F71</f>
        <v>72837.530000000013</v>
      </c>
      <c r="G73" s="114" t="s">
        <v>54</v>
      </c>
      <c r="H73" s="104"/>
      <c r="I73" s="105"/>
    </row>
    <row r="74" spans="1:9" ht="19.5" thickBot="1" x14ac:dyDescent="0.35">
      <c r="A74" s="43" t="s">
        <v>66</v>
      </c>
      <c r="B74" s="43"/>
      <c r="C74" s="43"/>
      <c r="D74" s="43"/>
      <c r="E74" s="133"/>
      <c r="F74" s="134" t="s">
        <v>111</v>
      </c>
      <c r="G74" s="134"/>
      <c r="H74" s="134"/>
      <c r="I74" s="134"/>
    </row>
    <row r="75" spans="1:9" ht="15.75" x14ac:dyDescent="0.25">
      <c r="A75" s="6" t="s">
        <v>51</v>
      </c>
      <c r="B75" s="7"/>
      <c r="C75" s="7"/>
      <c r="D75" s="58">
        <v>608000</v>
      </c>
      <c r="E75" s="10"/>
      <c r="F75" s="121">
        <v>842710</v>
      </c>
      <c r="G75" s="106" t="s">
        <v>138</v>
      </c>
      <c r="H75" s="106"/>
      <c r="I75" s="135"/>
    </row>
    <row r="76" spans="1:9" ht="15.75" x14ac:dyDescent="0.25">
      <c r="A76" s="9" t="s">
        <v>35</v>
      </c>
      <c r="B76" s="10"/>
      <c r="C76" s="10"/>
      <c r="D76" s="40">
        <v>10000</v>
      </c>
      <c r="E76" s="10"/>
      <c r="F76" s="122">
        <v>43030</v>
      </c>
      <c r="G76" s="107"/>
      <c r="H76" s="107"/>
      <c r="I76" s="108"/>
    </row>
    <row r="77" spans="1:9" ht="15.75" x14ac:dyDescent="0.25">
      <c r="A77" s="9" t="s">
        <v>36</v>
      </c>
      <c r="B77" s="10"/>
      <c r="C77" s="10"/>
      <c r="D77" s="40">
        <v>10000</v>
      </c>
      <c r="E77" s="10"/>
      <c r="F77" s="122">
        <v>39426.39</v>
      </c>
      <c r="G77" s="107"/>
      <c r="H77" s="107"/>
      <c r="I77" s="108"/>
    </row>
    <row r="78" spans="1:9" ht="16.5" thickBot="1" x14ac:dyDescent="0.3">
      <c r="A78" s="9" t="s">
        <v>37</v>
      </c>
      <c r="B78" s="10"/>
      <c r="C78" s="10"/>
      <c r="D78" s="40">
        <v>20000</v>
      </c>
      <c r="E78" s="10"/>
      <c r="F78" s="122">
        <v>35201.39</v>
      </c>
      <c r="G78" s="107"/>
      <c r="H78" s="107"/>
      <c r="I78" s="108"/>
    </row>
    <row r="79" spans="1:9" ht="16.5" thickBot="1" x14ac:dyDescent="0.3">
      <c r="A79" s="141" t="s">
        <v>47</v>
      </c>
      <c r="B79" s="17"/>
      <c r="C79" s="17"/>
      <c r="D79" s="5"/>
      <c r="E79" s="10"/>
      <c r="F79" s="146">
        <v>12700</v>
      </c>
      <c r="G79" s="107"/>
      <c r="H79" s="107"/>
      <c r="I79" s="108"/>
    </row>
    <row r="80" spans="1:9" ht="16.5" thickBot="1" x14ac:dyDescent="0.3">
      <c r="A80" s="142" t="s">
        <v>46</v>
      </c>
      <c r="B80" s="143"/>
      <c r="C80" s="143"/>
      <c r="D80" s="11"/>
      <c r="E80" s="10"/>
      <c r="F80" s="147">
        <v>1830</v>
      </c>
      <c r="G80" s="107"/>
      <c r="H80" s="107"/>
      <c r="I80" s="108"/>
    </row>
    <row r="81" spans="1:9" ht="16.5" thickBot="1" x14ac:dyDescent="0.3">
      <c r="A81" s="141" t="s">
        <v>106</v>
      </c>
      <c r="B81" s="17"/>
      <c r="C81" s="17"/>
      <c r="D81" s="5"/>
      <c r="E81" s="10"/>
      <c r="F81" s="148">
        <v>210</v>
      </c>
      <c r="G81" s="107"/>
      <c r="H81" s="107"/>
      <c r="I81" s="108"/>
    </row>
    <row r="82" spans="1:9" ht="16.5" thickBot="1" x14ac:dyDescent="0.3">
      <c r="A82" s="144" t="s">
        <v>107</v>
      </c>
      <c r="B82" s="145"/>
      <c r="C82" s="145"/>
      <c r="D82" s="13"/>
      <c r="F82" s="148">
        <v>650</v>
      </c>
      <c r="G82" s="107"/>
      <c r="H82" s="107"/>
      <c r="I82" s="108"/>
    </row>
    <row r="83" spans="1:9" ht="16.5" thickBot="1" x14ac:dyDescent="0.3">
      <c r="A83" s="141" t="s">
        <v>108</v>
      </c>
      <c r="B83" s="17"/>
      <c r="C83" s="17"/>
      <c r="D83" s="5"/>
      <c r="F83" s="148">
        <v>408</v>
      </c>
      <c r="G83" s="107"/>
      <c r="H83" s="107"/>
      <c r="I83" s="108"/>
    </row>
    <row r="84" spans="1:9" ht="16.5" thickBot="1" x14ac:dyDescent="0.3">
      <c r="A84" s="144" t="s">
        <v>109</v>
      </c>
      <c r="B84" s="145"/>
      <c r="C84" s="145"/>
      <c r="D84" s="13"/>
      <c r="F84" s="149">
        <v>2023.99</v>
      </c>
      <c r="G84" s="109"/>
      <c r="H84" s="109"/>
      <c r="I84" s="110"/>
    </row>
    <row r="85" spans="1:9" ht="15.75" thickBot="1" x14ac:dyDescent="0.3">
      <c r="A85" s="141" t="s">
        <v>112</v>
      </c>
      <c r="B85" s="4"/>
      <c r="C85" s="4"/>
      <c r="D85" s="5"/>
      <c r="E85" s="10"/>
      <c r="F85" s="152">
        <v>1673109.56</v>
      </c>
      <c r="G85" s="4"/>
      <c r="H85" s="4"/>
      <c r="I85" s="5"/>
    </row>
    <row r="86" spans="1:9" ht="16.5" thickBot="1" x14ac:dyDescent="0.3">
      <c r="A86" s="142" t="s">
        <v>113</v>
      </c>
      <c r="F86" s="153">
        <v>7070.16</v>
      </c>
      <c r="G86" s="94"/>
      <c r="H86" s="94"/>
      <c r="I86" s="85"/>
    </row>
    <row r="87" spans="1:9" ht="19.5" thickBot="1" x14ac:dyDescent="0.35">
      <c r="A87" s="30" t="s">
        <v>38</v>
      </c>
      <c r="B87" s="31"/>
      <c r="C87" s="31"/>
      <c r="D87" s="81">
        <v>648000</v>
      </c>
      <c r="F87" s="50">
        <v>2644229.17</v>
      </c>
      <c r="G87" s="90" t="s">
        <v>77</v>
      </c>
      <c r="H87" s="90"/>
      <c r="I87" s="91"/>
    </row>
    <row r="90" spans="1:9" ht="19.5" thickBot="1" x14ac:dyDescent="0.35">
      <c r="A90" s="26" t="s">
        <v>74</v>
      </c>
      <c r="B90" s="1"/>
      <c r="F90" s="26" t="s">
        <v>76</v>
      </c>
      <c r="G90" s="26"/>
      <c r="H90" s="26"/>
      <c r="I90" s="26"/>
    </row>
    <row r="91" spans="1:9" ht="16.5" thickBot="1" x14ac:dyDescent="0.3">
      <c r="A91" s="14" t="s">
        <v>57</v>
      </c>
      <c r="B91" s="4"/>
      <c r="C91" s="4"/>
      <c r="D91" s="72">
        <v>2343403</v>
      </c>
      <c r="E91" s="53"/>
      <c r="F91" s="93" t="s">
        <v>59</v>
      </c>
      <c r="G91" s="94"/>
      <c r="H91" s="94"/>
      <c r="I91" s="76">
        <v>2332.09</v>
      </c>
    </row>
    <row r="92" spans="1:9" ht="16.5" thickBot="1" x14ac:dyDescent="0.3">
      <c r="A92" s="14" t="s">
        <v>58</v>
      </c>
      <c r="B92" s="4"/>
      <c r="C92" s="4"/>
      <c r="D92" s="72">
        <v>648000</v>
      </c>
      <c r="F92" s="95" t="s">
        <v>63</v>
      </c>
      <c r="G92" s="92"/>
      <c r="H92" s="92"/>
      <c r="I92" s="57">
        <v>4000</v>
      </c>
    </row>
    <row r="93" spans="1:9" ht="19.5" thickBot="1" x14ac:dyDescent="0.35">
      <c r="A93" s="30"/>
      <c r="B93" s="31"/>
      <c r="C93" s="28" t="s">
        <v>110</v>
      </c>
      <c r="D93" s="29"/>
      <c r="F93" s="70" t="s">
        <v>60</v>
      </c>
      <c r="G93" s="67"/>
      <c r="H93" s="67"/>
      <c r="I93" s="57">
        <v>9994.9500000000007</v>
      </c>
    </row>
    <row r="94" spans="1:9" ht="15.75" x14ac:dyDescent="0.25">
      <c r="F94" s="95" t="s">
        <v>61</v>
      </c>
      <c r="G94" s="92"/>
      <c r="H94" s="92"/>
      <c r="I94" s="57">
        <v>3250</v>
      </c>
    </row>
    <row r="95" spans="1:9" ht="15.75" x14ac:dyDescent="0.25">
      <c r="F95" s="95" t="s">
        <v>62</v>
      </c>
      <c r="G95" s="92"/>
      <c r="H95" s="92"/>
      <c r="I95" s="57">
        <v>1654</v>
      </c>
    </row>
    <row r="96" spans="1:9" ht="15.75" x14ac:dyDescent="0.25">
      <c r="F96" s="96" t="s">
        <v>64</v>
      </c>
      <c r="G96" s="92"/>
      <c r="H96" s="92"/>
      <c r="I96" s="77">
        <v>650</v>
      </c>
    </row>
    <row r="97" spans="1:17" ht="15.75" x14ac:dyDescent="0.25">
      <c r="E97" s="10"/>
      <c r="F97" s="95" t="s">
        <v>84</v>
      </c>
      <c r="G97" s="10"/>
      <c r="H97" s="10"/>
      <c r="I97" s="115">
        <v>2006</v>
      </c>
      <c r="K97" s="138"/>
    </row>
    <row r="98" spans="1:17" ht="15.75" x14ac:dyDescent="0.25">
      <c r="E98" s="10"/>
      <c r="F98" s="95" t="s">
        <v>85</v>
      </c>
      <c r="G98" s="10"/>
      <c r="H98" s="10"/>
      <c r="I98" s="115">
        <v>1250.8</v>
      </c>
    </row>
    <row r="99" spans="1:17" ht="15.75" x14ac:dyDescent="0.25">
      <c r="E99" s="53"/>
      <c r="F99" s="95" t="s">
        <v>86</v>
      </c>
      <c r="G99" s="10"/>
      <c r="H99" s="10"/>
      <c r="I99" s="11">
        <v>310.74</v>
      </c>
    </row>
    <row r="100" spans="1:17" ht="15.75" x14ac:dyDescent="0.25">
      <c r="F100" s="95" t="s">
        <v>87</v>
      </c>
      <c r="G100" s="10"/>
      <c r="H100" s="10"/>
      <c r="I100" s="115">
        <v>370</v>
      </c>
    </row>
    <row r="101" spans="1:17" ht="15.75" x14ac:dyDescent="0.25">
      <c r="F101" s="95" t="s">
        <v>65</v>
      </c>
      <c r="I101" s="38">
        <v>3750</v>
      </c>
    </row>
    <row r="102" spans="1:17" ht="15.75" x14ac:dyDescent="0.25">
      <c r="F102" s="95" t="s">
        <v>88</v>
      </c>
      <c r="G102" s="10"/>
      <c r="H102" s="10"/>
      <c r="I102" s="118">
        <v>253.25</v>
      </c>
    </row>
    <row r="103" spans="1:17" ht="16.5" thickBot="1" x14ac:dyDescent="0.3">
      <c r="F103" s="95" t="s">
        <v>89</v>
      </c>
      <c r="G103" s="10"/>
      <c r="H103" s="10"/>
      <c r="I103" s="115">
        <v>1753</v>
      </c>
    </row>
    <row r="104" spans="1:17" ht="16.5" thickBot="1" x14ac:dyDescent="0.3">
      <c r="F104" s="27" t="s">
        <v>78</v>
      </c>
      <c r="G104" s="28"/>
      <c r="H104" s="28"/>
      <c r="I104" s="74">
        <f>I91+I92+I93+I94+I95+I96+I97+I98+I99+I100+I101+I102+I103</f>
        <v>31574.83</v>
      </c>
      <c r="L104" s="38"/>
    </row>
    <row r="105" spans="1:17" ht="15.75" thickBot="1" x14ac:dyDescent="0.3"/>
    <row r="106" spans="1:17" ht="16.5" thickBot="1" x14ac:dyDescent="0.3">
      <c r="D106" s="92"/>
      <c r="E106" s="92"/>
      <c r="F106" s="100" t="s">
        <v>80</v>
      </c>
      <c r="G106" s="90"/>
      <c r="H106" s="91"/>
      <c r="I106" s="50">
        <v>2644229.17</v>
      </c>
      <c r="K106" s="38"/>
    </row>
    <row r="107" spans="1:17" ht="16.5" thickBot="1" x14ac:dyDescent="0.3">
      <c r="D107" s="92"/>
      <c r="E107" s="92"/>
      <c r="F107" s="136" t="s">
        <v>79</v>
      </c>
      <c r="G107" s="97"/>
      <c r="H107" s="150"/>
      <c r="I107" s="233">
        <f>I13+F19+F22+F25+F28+F36+F39+F47+F51+F56+F73+I104</f>
        <v>2193633.6800000002</v>
      </c>
      <c r="K107" s="38"/>
      <c r="M107" s="38"/>
    </row>
    <row r="108" spans="1:17" ht="16.5" thickBot="1" x14ac:dyDescent="0.3">
      <c r="A108" s="53"/>
      <c r="B108" s="53"/>
      <c r="H108" s="151" t="s">
        <v>118</v>
      </c>
      <c r="I108" s="47">
        <f>I106-I107</f>
        <v>450595.48999999976</v>
      </c>
      <c r="K108" s="38"/>
    </row>
    <row r="110" spans="1:17" ht="16.5" thickBot="1" x14ac:dyDescent="0.3">
      <c r="I110" s="154"/>
      <c r="M110" s="129"/>
      <c r="N110" s="54"/>
      <c r="O110" s="54"/>
      <c r="P110" s="138"/>
      <c r="Q110" s="10"/>
    </row>
    <row r="111" spans="1:17" ht="19.5" thickBot="1" x14ac:dyDescent="0.35">
      <c r="A111" s="173" t="s">
        <v>117</v>
      </c>
      <c r="B111" s="174"/>
      <c r="C111" s="174"/>
      <c r="D111" s="174"/>
      <c r="E111" s="175"/>
      <c r="F111" s="175"/>
      <c r="G111" s="176"/>
      <c r="H111" s="177"/>
      <c r="J111" s="120"/>
      <c r="K111" s="53"/>
      <c r="L111" s="53"/>
      <c r="M111" s="67"/>
      <c r="N111" s="10"/>
      <c r="O111" s="54"/>
      <c r="P111" s="92"/>
      <c r="Q111" s="10"/>
    </row>
    <row r="112" spans="1:17" ht="16.5" thickBot="1" x14ac:dyDescent="0.3">
      <c r="A112" s="182" t="s">
        <v>92</v>
      </c>
      <c r="B112" s="199" t="s">
        <v>154</v>
      </c>
      <c r="C112" s="207" t="s">
        <v>167</v>
      </c>
      <c r="D112" s="183" t="s">
        <v>116</v>
      </c>
      <c r="E112" s="180"/>
      <c r="F112" s="181" t="s">
        <v>166</v>
      </c>
      <c r="G112" s="184" t="s">
        <v>151</v>
      </c>
      <c r="H112" s="185"/>
      <c r="J112" s="119"/>
      <c r="M112" s="67"/>
      <c r="N112" s="54"/>
      <c r="O112" s="54"/>
      <c r="P112" s="138"/>
      <c r="Q112" s="10"/>
    </row>
    <row r="113" spans="1:17" ht="16.5" thickBot="1" x14ac:dyDescent="0.3">
      <c r="A113" s="186" t="s">
        <v>93</v>
      </c>
      <c r="B113" s="187">
        <v>70275.56</v>
      </c>
      <c r="C113" s="190">
        <v>2342.36</v>
      </c>
      <c r="D113" s="187">
        <v>60827.44</v>
      </c>
      <c r="E113" s="189"/>
      <c r="F113" s="190">
        <v>2027.52</v>
      </c>
      <c r="G113" s="189"/>
      <c r="H113" s="190">
        <f>B113+C113+D113+F113</f>
        <v>135472.87999999998</v>
      </c>
      <c r="J113" s="10"/>
      <c r="M113" s="67"/>
      <c r="N113" s="54"/>
      <c r="O113" s="54"/>
      <c r="P113" s="138"/>
      <c r="Q113" s="10"/>
    </row>
    <row r="114" spans="1:17" ht="16.5" thickBot="1" x14ac:dyDescent="0.3">
      <c r="A114" s="183" t="s">
        <v>94</v>
      </c>
      <c r="B114" s="191">
        <v>70275.56</v>
      </c>
      <c r="C114" s="181"/>
      <c r="D114" s="191">
        <v>45620.58</v>
      </c>
      <c r="E114" s="180"/>
      <c r="F114" s="181"/>
      <c r="G114" s="180"/>
      <c r="H114" s="192">
        <f>B114+D114</f>
        <v>115896.14</v>
      </c>
      <c r="J114" s="10"/>
      <c r="L114" s="38"/>
      <c r="M114" s="67"/>
      <c r="N114" s="54"/>
      <c r="O114" s="54"/>
      <c r="P114" s="138"/>
      <c r="Q114" s="10"/>
    </row>
    <row r="115" spans="1:17" ht="16.5" thickBot="1" x14ac:dyDescent="0.3">
      <c r="A115" s="186" t="s">
        <v>95</v>
      </c>
      <c r="B115" s="187">
        <v>70275.56</v>
      </c>
      <c r="C115" s="188"/>
      <c r="D115" s="187">
        <v>45620.58</v>
      </c>
      <c r="E115" s="189"/>
      <c r="F115" s="188"/>
      <c r="G115" s="189"/>
      <c r="H115" s="190">
        <f>B115+D115</f>
        <v>115896.14</v>
      </c>
      <c r="M115" s="67"/>
      <c r="N115" s="54"/>
      <c r="O115" s="54"/>
      <c r="P115" s="138"/>
      <c r="Q115" s="10"/>
    </row>
    <row r="116" spans="1:17" ht="16.5" thickBot="1" x14ac:dyDescent="0.3">
      <c r="A116" s="183" t="s">
        <v>96</v>
      </c>
      <c r="B116" s="191">
        <v>70275.56</v>
      </c>
      <c r="C116" s="181"/>
      <c r="D116" s="183"/>
      <c r="E116" s="180"/>
      <c r="F116" s="181"/>
      <c r="G116" s="180"/>
      <c r="H116" s="192">
        <v>70275.56</v>
      </c>
      <c r="J116" s="10"/>
    </row>
    <row r="117" spans="1:17" ht="16.5" thickBot="1" x14ac:dyDescent="0.3">
      <c r="A117" s="186" t="s">
        <v>97</v>
      </c>
      <c r="B117" s="187">
        <v>70275.56</v>
      </c>
      <c r="C117" s="188"/>
      <c r="D117" s="186"/>
      <c r="E117" s="189"/>
      <c r="F117" s="188"/>
      <c r="G117" s="189"/>
      <c r="H117" s="190">
        <v>70275.56</v>
      </c>
      <c r="J117" s="10"/>
    </row>
    <row r="118" spans="1:17" ht="16.5" thickBot="1" x14ac:dyDescent="0.3">
      <c r="A118" s="178" t="s">
        <v>56</v>
      </c>
      <c r="B118" s="191">
        <f>B113+C113+B114+B115+B116+B117</f>
        <v>353720.16</v>
      </c>
      <c r="C118" s="181"/>
      <c r="D118" s="191">
        <f>D113+D114+D115+F113</f>
        <v>154096.12</v>
      </c>
      <c r="E118" s="180"/>
      <c r="F118" s="181"/>
      <c r="G118" s="179"/>
      <c r="H118" s="193">
        <f>B118+D118</f>
        <v>507816.27999999997</v>
      </c>
      <c r="J118" s="10"/>
    </row>
    <row r="119" spans="1:17" ht="16.5" thickBot="1" x14ac:dyDescent="0.3">
      <c r="J119" s="10"/>
      <c r="K119" s="138"/>
    </row>
    <row r="120" spans="1:17" ht="15.75" thickBot="1" x14ac:dyDescent="0.3">
      <c r="A120" s="208" t="s">
        <v>143</v>
      </c>
      <c r="B120" s="209"/>
      <c r="C120" s="210">
        <v>222720.75</v>
      </c>
      <c r="D120" s="209" t="s">
        <v>98</v>
      </c>
      <c r="E120" s="65"/>
      <c r="F120" s="211">
        <v>458359.3</v>
      </c>
      <c r="G120" s="65"/>
      <c r="H120" s="212">
        <v>273090.46999999997</v>
      </c>
      <c r="I120" s="127" t="s">
        <v>148</v>
      </c>
    </row>
    <row r="121" spans="1:17" ht="15.75" thickBot="1" x14ac:dyDescent="0.3">
      <c r="A121" s="213" t="s">
        <v>144</v>
      </c>
      <c r="B121" s="214"/>
      <c r="C121" s="215">
        <v>89223.75</v>
      </c>
      <c r="D121" s="214" t="s">
        <v>98</v>
      </c>
      <c r="E121" s="67"/>
      <c r="F121" s="216">
        <v>183622.47</v>
      </c>
      <c r="G121" s="69"/>
      <c r="H121" s="217">
        <v>89552.68</v>
      </c>
      <c r="I121" s="123" t="s">
        <v>148</v>
      </c>
    </row>
    <row r="122" spans="1:17" ht="15.75" thickBot="1" x14ac:dyDescent="0.3">
      <c r="A122" s="208" t="s">
        <v>145</v>
      </c>
      <c r="B122" s="209"/>
      <c r="C122" s="218">
        <v>46805.85</v>
      </c>
      <c r="D122" s="209" t="s">
        <v>98</v>
      </c>
      <c r="E122" s="65"/>
      <c r="F122" s="211">
        <v>96326.43</v>
      </c>
      <c r="G122" s="65"/>
      <c r="H122" s="212">
        <v>46554.559999999998</v>
      </c>
      <c r="I122" s="127" t="s">
        <v>148</v>
      </c>
    </row>
    <row r="123" spans="1:17" ht="15.75" thickBot="1" x14ac:dyDescent="0.3">
      <c r="A123" s="213" t="s">
        <v>146</v>
      </c>
      <c r="B123" s="214"/>
      <c r="C123" s="215">
        <v>32602.5</v>
      </c>
      <c r="D123" s="214" t="s">
        <v>98</v>
      </c>
      <c r="E123" s="67"/>
      <c r="F123" s="216">
        <v>67095.94</v>
      </c>
      <c r="G123" s="69"/>
      <c r="H123" s="217">
        <v>59715.39</v>
      </c>
      <c r="I123" s="123" t="s">
        <v>148</v>
      </c>
    </row>
    <row r="124" spans="1:17" ht="15.75" thickBot="1" x14ac:dyDescent="0.3">
      <c r="A124" s="208" t="s">
        <v>147</v>
      </c>
      <c r="B124" s="209"/>
      <c r="C124" s="218">
        <v>50174.78</v>
      </c>
      <c r="D124" s="209" t="s">
        <v>98</v>
      </c>
      <c r="E124" s="65"/>
      <c r="F124" s="211">
        <v>103259.69</v>
      </c>
      <c r="G124" s="65"/>
      <c r="H124" s="212">
        <v>103084.15</v>
      </c>
      <c r="I124" s="127" t="s">
        <v>148</v>
      </c>
    </row>
    <row r="125" spans="1:17" ht="16.5" thickBot="1" x14ac:dyDescent="0.3">
      <c r="A125" s="93" t="s">
        <v>56</v>
      </c>
      <c r="B125" s="94"/>
      <c r="C125" s="219">
        <f>C120+C121+C122+C123+C124</f>
        <v>441527.63</v>
      </c>
      <c r="D125" s="220" t="s">
        <v>98</v>
      </c>
      <c r="E125" s="94"/>
      <c r="F125" s="221">
        <f>F120+F121+F122+F123+F124</f>
        <v>908663.82999999984</v>
      </c>
      <c r="G125" s="85"/>
      <c r="H125" s="222">
        <f>H120+H121+H122+H123+H124</f>
        <v>571997.25</v>
      </c>
      <c r="I125" s="223"/>
    </row>
    <row r="126" spans="1:17" ht="16.5" thickBot="1" x14ac:dyDescent="0.3">
      <c r="A126" s="27" t="s">
        <v>168</v>
      </c>
      <c r="B126" s="28"/>
      <c r="C126" s="28"/>
      <c r="D126" s="28"/>
      <c r="E126" s="28"/>
      <c r="F126" s="28"/>
      <c r="G126" s="28"/>
      <c r="H126" s="29"/>
      <c r="I126" s="10"/>
    </row>
    <row r="127" spans="1:17" ht="15.75" thickBot="1" x14ac:dyDescent="0.3"/>
    <row r="128" spans="1:17" ht="19.5" thickBot="1" x14ac:dyDescent="0.35">
      <c r="A128" s="30" t="s">
        <v>99</v>
      </c>
      <c r="B128" s="31"/>
      <c r="C128" s="31"/>
      <c r="D128" s="31"/>
      <c r="E128" s="31"/>
      <c r="F128" s="157"/>
      <c r="G128" s="31"/>
      <c r="H128" s="48"/>
    </row>
    <row r="129" spans="1:8" ht="16.5" thickBot="1" x14ac:dyDescent="0.3">
      <c r="A129" s="96" t="s">
        <v>100</v>
      </c>
      <c r="B129" s="92"/>
      <c r="C129" s="92"/>
      <c r="H129" s="57">
        <v>31345</v>
      </c>
    </row>
    <row r="130" spans="1:8" ht="16.5" thickBot="1" x14ac:dyDescent="0.3">
      <c r="A130" s="137" t="s">
        <v>101</v>
      </c>
      <c r="B130" s="90"/>
      <c r="C130" s="90"/>
      <c r="D130" s="4"/>
      <c r="E130" s="4"/>
      <c r="F130" s="4"/>
      <c r="G130" s="4"/>
      <c r="H130" s="140">
        <v>100200.55</v>
      </c>
    </row>
    <row r="131" spans="1:8" ht="16.5" thickBot="1" x14ac:dyDescent="0.3">
      <c r="A131" s="96" t="s">
        <v>102</v>
      </c>
      <c r="B131" s="92"/>
      <c r="C131" s="92"/>
      <c r="H131" s="115">
        <v>12000</v>
      </c>
    </row>
    <row r="132" spans="1:8" ht="16.5" thickBot="1" x14ac:dyDescent="0.3">
      <c r="A132" s="137" t="s">
        <v>103</v>
      </c>
      <c r="B132" s="90"/>
      <c r="C132" s="90"/>
      <c r="D132" s="4"/>
      <c r="E132" s="4"/>
      <c r="F132" s="155"/>
      <c r="G132" s="4"/>
      <c r="H132" s="140">
        <v>343527.98</v>
      </c>
    </row>
    <row r="133" spans="1:8" ht="16.5" thickBot="1" x14ac:dyDescent="0.3">
      <c r="A133" s="96" t="s">
        <v>104</v>
      </c>
      <c r="B133" s="92"/>
      <c r="C133" s="92"/>
      <c r="H133" s="57">
        <v>37095.870000000003</v>
      </c>
    </row>
    <row r="134" spans="1:8" ht="16.5" thickBot="1" x14ac:dyDescent="0.3">
      <c r="A134" s="137" t="s">
        <v>105</v>
      </c>
      <c r="B134" s="90"/>
      <c r="C134" s="90"/>
      <c r="D134" s="4"/>
      <c r="E134" s="4"/>
      <c r="F134" s="4"/>
      <c r="G134" s="4"/>
      <c r="H134" s="140">
        <v>157038.85999999999</v>
      </c>
    </row>
    <row r="135" spans="1:8" ht="16.5" thickBot="1" x14ac:dyDescent="0.3">
      <c r="A135" s="95" t="s">
        <v>119</v>
      </c>
      <c r="H135" s="156">
        <v>-0.5</v>
      </c>
    </row>
    <row r="136" spans="1:8" ht="16.5" thickBot="1" x14ac:dyDescent="0.3">
      <c r="A136" s="27" t="s">
        <v>56</v>
      </c>
      <c r="B136" s="28"/>
      <c r="C136" s="28"/>
      <c r="D136" s="4"/>
      <c r="E136" s="4"/>
      <c r="F136" s="4"/>
      <c r="G136" s="4"/>
      <c r="H136" s="74">
        <f>H129+H130+H131+H132+H133+H134+H135</f>
        <v>681207.76</v>
      </c>
    </row>
    <row r="137" spans="1:8" ht="15.75" thickBot="1" x14ac:dyDescent="0.3"/>
    <row r="138" spans="1:8" ht="19.5" thickBot="1" x14ac:dyDescent="0.35">
      <c r="A138" s="27" t="s">
        <v>115</v>
      </c>
      <c r="B138" s="28"/>
      <c r="C138" s="28"/>
      <c r="D138" s="3"/>
      <c r="E138" s="3"/>
      <c r="F138" s="3"/>
      <c r="G138" s="3"/>
      <c r="H138" s="194">
        <v>262330.78000000003</v>
      </c>
    </row>
    <row r="139" spans="1:8" ht="19.5" thickBot="1" x14ac:dyDescent="0.35">
      <c r="A139" s="27" t="s">
        <v>114</v>
      </c>
      <c r="B139" s="28"/>
      <c r="C139" s="28"/>
      <c r="D139" s="3"/>
      <c r="E139" s="3"/>
      <c r="F139" s="3"/>
      <c r="G139" s="3"/>
      <c r="H139" s="194">
        <v>89331.46</v>
      </c>
    </row>
    <row r="141" spans="1:8" ht="15.75" thickBot="1" x14ac:dyDescent="0.3"/>
    <row r="142" spans="1:8" ht="21.75" thickBot="1" x14ac:dyDescent="0.4">
      <c r="A142" s="170" t="s">
        <v>136</v>
      </c>
      <c r="B142" s="171"/>
      <c r="C142" s="171"/>
      <c r="D142" s="171"/>
      <c r="E142" s="171"/>
      <c r="F142" s="171"/>
      <c r="G142" s="171"/>
      <c r="H142" s="172"/>
    </row>
    <row r="143" spans="1:8" ht="19.5" thickBot="1" x14ac:dyDescent="0.35">
      <c r="A143" s="27" t="s">
        <v>141</v>
      </c>
      <c r="B143" s="28"/>
      <c r="C143" s="28"/>
      <c r="D143" s="28"/>
      <c r="E143" s="28"/>
      <c r="F143" s="28"/>
      <c r="G143" s="29"/>
      <c r="H143" s="158">
        <v>336666.58</v>
      </c>
    </row>
    <row r="144" spans="1:8" ht="19.5" thickBot="1" x14ac:dyDescent="0.35">
      <c r="A144" s="27" t="s">
        <v>120</v>
      </c>
      <c r="B144" s="28"/>
      <c r="C144" s="28"/>
      <c r="D144" s="28"/>
      <c r="E144" s="28"/>
      <c r="F144" s="90"/>
      <c r="G144" s="91"/>
      <c r="H144" s="246">
        <v>507816.28</v>
      </c>
    </row>
    <row r="145" spans="1:8" ht="19.5" thickBot="1" x14ac:dyDescent="0.35">
      <c r="A145" s="98" t="s">
        <v>121</v>
      </c>
      <c r="B145" s="97"/>
      <c r="C145" s="97"/>
      <c r="D145" s="97"/>
      <c r="E145" s="97"/>
      <c r="F145" s="97"/>
      <c r="G145" s="244"/>
      <c r="H145" s="247">
        <v>32400</v>
      </c>
    </row>
    <row r="146" spans="1:8" ht="19.5" thickBot="1" x14ac:dyDescent="0.35">
      <c r="A146" s="137" t="s">
        <v>122</v>
      </c>
      <c r="B146" s="90"/>
      <c r="C146" s="90"/>
      <c r="D146" s="90"/>
      <c r="E146" s="90"/>
      <c r="F146" s="90"/>
      <c r="G146" s="91"/>
      <c r="H146" s="247">
        <v>50000</v>
      </c>
    </row>
    <row r="147" spans="1:8" ht="19.5" thickBot="1" x14ac:dyDescent="0.35">
      <c r="A147" s="169" t="s">
        <v>123</v>
      </c>
      <c r="B147" s="94"/>
      <c r="C147" s="94"/>
      <c r="D147" s="94"/>
      <c r="E147" s="94"/>
      <c r="F147" s="94"/>
      <c r="G147" s="85"/>
      <c r="H147" s="248">
        <v>28800</v>
      </c>
    </row>
    <row r="148" spans="1:8" ht="16.5" thickBot="1" x14ac:dyDescent="0.3">
      <c r="A148" s="167" t="s">
        <v>139</v>
      </c>
      <c r="B148" s="17"/>
      <c r="C148" s="17"/>
      <c r="D148" s="17"/>
      <c r="E148" s="17"/>
      <c r="F148" s="17"/>
      <c r="G148" s="203"/>
      <c r="H148" s="89" t="s">
        <v>152</v>
      </c>
    </row>
    <row r="149" spans="1:8" ht="16.5" thickBot="1" x14ac:dyDescent="0.3">
      <c r="A149" s="167" t="s">
        <v>140</v>
      </c>
      <c r="B149" s="17"/>
      <c r="C149" s="17"/>
      <c r="D149" s="17"/>
      <c r="E149" s="17"/>
      <c r="F149" s="17"/>
      <c r="G149" s="203"/>
      <c r="H149" s="89" t="s">
        <v>152</v>
      </c>
    </row>
    <row r="150" spans="1:8" ht="16.5" thickBot="1" x14ac:dyDescent="0.3">
      <c r="A150" s="240" t="s">
        <v>176</v>
      </c>
      <c r="B150" s="15"/>
      <c r="C150" s="15"/>
      <c r="D150" s="15"/>
      <c r="E150" s="15"/>
      <c r="F150" s="15"/>
      <c r="G150" s="131"/>
      <c r="H150" s="241" t="s">
        <v>177</v>
      </c>
    </row>
    <row r="151" spans="1:8" ht="19.5" thickBot="1" x14ac:dyDescent="0.35">
      <c r="A151" s="160" t="s">
        <v>124</v>
      </c>
      <c r="B151" s="97"/>
      <c r="C151" s="97"/>
      <c r="D151" s="97"/>
      <c r="E151" s="97"/>
      <c r="F151" s="97"/>
      <c r="G151" s="244"/>
      <c r="H151" s="249">
        <v>130000</v>
      </c>
    </row>
    <row r="152" spans="1:8" ht="19.5" thickBot="1" x14ac:dyDescent="0.35">
      <c r="A152" s="169" t="s">
        <v>125</v>
      </c>
      <c r="B152" s="94"/>
      <c r="C152" s="94"/>
      <c r="D152" s="94"/>
      <c r="E152" s="94"/>
      <c r="F152" s="94"/>
      <c r="G152" s="85"/>
      <c r="H152" s="248">
        <v>83000</v>
      </c>
    </row>
    <row r="153" spans="1:8" ht="19.5" thickBot="1" x14ac:dyDescent="0.35">
      <c r="A153" s="159" t="s">
        <v>126</v>
      </c>
      <c r="B153" s="4"/>
      <c r="C153" s="4"/>
      <c r="D153" s="4"/>
      <c r="E153" s="4"/>
      <c r="F153" s="4"/>
      <c r="G153" s="5"/>
      <c r="H153" s="250">
        <v>5000</v>
      </c>
    </row>
    <row r="154" spans="1:8" ht="19.5" thickBot="1" x14ac:dyDescent="0.35">
      <c r="A154" s="159" t="s">
        <v>127</v>
      </c>
      <c r="B154" s="4"/>
      <c r="C154" s="4"/>
      <c r="D154" s="4"/>
      <c r="E154" s="4"/>
      <c r="F154" s="4"/>
      <c r="G154" s="5"/>
      <c r="H154" s="251">
        <v>6000</v>
      </c>
    </row>
    <row r="155" spans="1:8" ht="19.5" thickBot="1" x14ac:dyDescent="0.35">
      <c r="A155" s="159" t="s">
        <v>128</v>
      </c>
      <c r="B155" s="4"/>
      <c r="C155" s="4"/>
      <c r="D155" s="4"/>
      <c r="E155" s="4"/>
      <c r="F155" s="4"/>
      <c r="G155" s="5"/>
      <c r="H155" s="251">
        <v>1620</v>
      </c>
    </row>
    <row r="156" spans="1:8" ht="19.5" thickBot="1" x14ac:dyDescent="0.35">
      <c r="A156" s="159" t="s">
        <v>129</v>
      </c>
      <c r="B156" s="4"/>
      <c r="C156" s="4"/>
      <c r="D156" s="4"/>
      <c r="E156" s="4"/>
      <c r="F156" s="4"/>
      <c r="G156" s="5"/>
      <c r="H156" s="251">
        <v>7000</v>
      </c>
    </row>
    <row r="157" spans="1:8" ht="19.5" thickBot="1" x14ac:dyDescent="0.35">
      <c r="A157" s="159" t="s">
        <v>130</v>
      </c>
      <c r="B157" s="4"/>
      <c r="C157" s="4"/>
      <c r="D157" s="4"/>
      <c r="E157" s="4"/>
      <c r="F157" s="4"/>
      <c r="G157" s="5"/>
      <c r="H157" s="251">
        <v>5000</v>
      </c>
    </row>
    <row r="158" spans="1:8" ht="19.5" thickBot="1" x14ac:dyDescent="0.35">
      <c r="A158" s="159" t="s">
        <v>137</v>
      </c>
      <c r="B158" s="4"/>
      <c r="C158" s="4"/>
      <c r="D158" s="4"/>
      <c r="E158" s="4"/>
      <c r="F158" s="4"/>
      <c r="G158" s="5"/>
      <c r="H158" s="251">
        <v>5000</v>
      </c>
    </row>
    <row r="159" spans="1:8" ht="19.5" thickBot="1" x14ac:dyDescent="0.35">
      <c r="A159" s="137" t="s">
        <v>131</v>
      </c>
      <c r="B159" s="90"/>
      <c r="C159" s="161"/>
      <c r="D159" s="28"/>
      <c r="E159" s="139"/>
      <c r="F159" s="90"/>
      <c r="G159" s="245"/>
      <c r="H159" s="251">
        <v>5000</v>
      </c>
    </row>
    <row r="160" spans="1:8" ht="19.5" thickBot="1" x14ac:dyDescent="0.35">
      <c r="A160" s="159" t="s">
        <v>132</v>
      </c>
      <c r="B160" s="4"/>
      <c r="C160" s="4"/>
      <c r="D160" s="4"/>
      <c r="E160" s="4"/>
      <c r="F160" s="4"/>
      <c r="G160" s="5"/>
      <c r="H160" s="251">
        <v>2700</v>
      </c>
    </row>
    <row r="161" spans="1:8" ht="19.5" thickBot="1" x14ac:dyDescent="0.35">
      <c r="A161" s="159" t="s">
        <v>133</v>
      </c>
      <c r="B161" s="4"/>
      <c r="C161" s="4"/>
      <c r="D161" s="4"/>
      <c r="E161" s="4"/>
      <c r="F161" s="4"/>
      <c r="G161" s="5"/>
      <c r="H161" s="251">
        <v>8280</v>
      </c>
    </row>
    <row r="162" spans="1:8" ht="19.5" thickBot="1" x14ac:dyDescent="0.35">
      <c r="A162" s="163" t="s">
        <v>134</v>
      </c>
      <c r="B162" s="164"/>
      <c r="C162" s="164"/>
      <c r="D162" s="164"/>
      <c r="E162" s="164"/>
      <c r="F162" s="164"/>
      <c r="G162" s="165"/>
      <c r="H162" s="166">
        <v>74537.440000000002</v>
      </c>
    </row>
    <row r="163" spans="1:8" ht="19.5" thickBot="1" x14ac:dyDescent="0.35">
      <c r="A163" s="30" t="s">
        <v>135</v>
      </c>
      <c r="B163" s="31"/>
      <c r="C163" s="31"/>
      <c r="D163" s="31"/>
      <c r="E163" s="31"/>
      <c r="F163" s="31"/>
      <c r="G163" s="48"/>
      <c r="H163" s="158">
        <f>H143+H144+H145+H146+H147+H151+H152+H153+H154+H155+H156+H157+H158+H159+H160+H161+H162</f>
        <v>1288820.3</v>
      </c>
    </row>
    <row r="166" spans="1:8" ht="18.75" x14ac:dyDescent="0.3">
      <c r="A166" s="242"/>
      <c r="B166" s="10"/>
      <c r="C166" s="10"/>
      <c r="D166" s="10"/>
      <c r="E166" s="10"/>
      <c r="F166" s="10"/>
      <c r="G166" s="10"/>
      <c r="H166" s="24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</dc:creator>
  <cp:lastModifiedBy>EXP</cp:lastModifiedBy>
  <cp:lastPrinted>2022-08-24T07:10:14Z</cp:lastPrinted>
  <dcterms:created xsi:type="dcterms:W3CDTF">2021-08-03T15:47:45Z</dcterms:created>
  <dcterms:modified xsi:type="dcterms:W3CDTF">2022-08-24T14:01:43Z</dcterms:modified>
</cp:coreProperties>
</file>